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tarezfs.starez-sport.local\firemni-dokumenty\Projektová dokumentace\IVANOVICE\Modernizace hřiště UT 2_2024\Finalizace ZD verze 01\UT_2 Projektová dokumentace\VÝKAZ VÝMĚR_ZD\"/>
    </mc:Choice>
  </mc:AlternateContent>
  <bookViews>
    <workbookView xWindow="0" yWindow="740" windowWidth="30240" windowHeight="18900" activeTab="1"/>
  </bookViews>
  <sheets>
    <sheet name="Souhrn" sheetId="13" r:id="rId1"/>
    <sheet name="Položkový rozpočet" sheetId="14" r:id="rId2"/>
  </sheets>
  <definedNames>
    <definedName name="__MAIN__">#REF!</definedName>
    <definedName name="__MvymF__">#REF!</definedName>
    <definedName name="__OobjF__">#REF!</definedName>
    <definedName name="__OoddF__">#REF!</definedName>
    <definedName name="__OradF__">#REF!</definedName>
    <definedName name="Excel_BuiltIn_Print_Titles_2_1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4" l="1"/>
  <c r="I56" i="14" l="1"/>
  <c r="I33" i="14" l="1"/>
  <c r="I55" i="14"/>
  <c r="I54" i="14"/>
  <c r="I53" i="14"/>
  <c r="E36" i="14" l="1"/>
  <c r="I34" i="14"/>
  <c r="I32" i="14"/>
  <c r="I31" i="14"/>
  <c r="I30" i="14"/>
  <c r="I29" i="14"/>
  <c r="I28" i="14"/>
  <c r="F27" i="14"/>
  <c r="I27" i="14" s="1"/>
  <c r="I26" i="14"/>
  <c r="I25" i="14"/>
  <c r="I24" i="14"/>
  <c r="I19" i="14"/>
  <c r="I18" i="14"/>
  <c r="F15" i="14"/>
  <c r="I15" i="14" s="1"/>
  <c r="I12" i="14"/>
  <c r="I57" i="14"/>
  <c r="I52" i="14"/>
  <c r="F48" i="14"/>
  <c r="I48" i="14" s="1"/>
  <c r="I47" i="14"/>
  <c r="F46" i="14"/>
  <c r="I46" i="14" s="1"/>
  <c r="I45" i="14"/>
  <c r="F44" i="14"/>
  <c r="I44" i="14" s="1"/>
  <c r="I43" i="14"/>
  <c r="F42" i="14"/>
  <c r="I42" i="14" s="1"/>
  <c r="I41" i="14"/>
  <c r="I40" i="14"/>
  <c r="I39" i="14"/>
  <c r="E22" i="14"/>
  <c r="I20" i="14"/>
  <c r="I17" i="14"/>
  <c r="I16" i="14"/>
  <c r="F14" i="14"/>
  <c r="I14" i="14" s="1"/>
  <c r="I13" i="14"/>
  <c r="I11" i="14"/>
  <c r="I58" i="14" l="1"/>
  <c r="I50" i="14" s="1"/>
  <c r="I49" i="14"/>
  <c r="I37" i="14" s="1"/>
  <c r="I35" i="14"/>
  <c r="I23" i="14" s="1"/>
  <c r="I21" i="14"/>
  <c r="I10" i="14" s="1"/>
  <c r="I6" i="14" l="1"/>
  <c r="H19" i="13" s="1"/>
  <c r="H21" i="13" s="1"/>
  <c r="F28" i="13" s="1"/>
  <c r="F24" i="13" l="1"/>
  <c r="F25" i="13"/>
  <c r="F29" i="13" l="1"/>
</calcChain>
</file>

<file path=xl/sharedStrings.xml><?xml version="1.0" encoding="utf-8"?>
<sst xmlns="http://schemas.openxmlformats.org/spreadsheetml/2006/main" count="136" uniqueCount="86">
  <si>
    <t>m2</t>
  </si>
  <si>
    <t>Mj</t>
  </si>
  <si>
    <t>Položkový rozpočet</t>
  </si>
  <si>
    <t>.Hdr</t>
  </si>
  <si>
    <t>Objekt</t>
  </si>
  <si>
    <t>Oddíl</t>
  </si>
  <si>
    <t>Řádek</t>
  </si>
  <si>
    <t>Název</t>
  </si>
  <si>
    <t>Množství [Mj]</t>
  </si>
  <si>
    <t>Sazba [Kč]</t>
  </si>
  <si>
    <t>Cena celkem</t>
  </si>
  <si>
    <t>Zakázka :</t>
  </si>
  <si>
    <t>Ř</t>
  </si>
  <si>
    <t>Popis řádku</t>
  </si>
  <si>
    <t>Množství Mj</t>
  </si>
  <si>
    <t>Sazba</t>
  </si>
  <si>
    <t>Cena
celkem</t>
  </si>
  <si>
    <t>1</t>
  </si>
  <si>
    <t>Seznam položek pro oddíl :</t>
  </si>
  <si>
    <t>tun</t>
  </si>
  <si>
    <t>mj</t>
  </si>
  <si>
    <t>MEZISOUČET</t>
  </si>
  <si>
    <t>Instalace nového povrchu</t>
  </si>
  <si>
    <t xml:space="preserve">Zpracování pokládkového plánu od výrobce. Možnost všití vytížených podelných lajn do umělé trávy s ohledem na aktuální rozměry povrchu - realizační firma doloží zřizovateli před zahájením díla </t>
  </si>
  <si>
    <t>bm</t>
  </si>
  <si>
    <t xml:space="preserve">Plošná, rovnoměrná aplikace křemičitého písku frakce 0,6-1,2 mm včetně zapravení do povrchu </t>
  </si>
  <si>
    <t xml:space="preserve">Kartáčování povrchu, plošná dekomprese a srovnání výplně </t>
  </si>
  <si>
    <t>Doprava umělé trávy ve 4 m rolích (manipulace na místě realizace, zabezpečení)</t>
  </si>
  <si>
    <t>R</t>
  </si>
  <si>
    <t>Zakázka:</t>
  </si>
  <si>
    <t>Objednatel:</t>
  </si>
  <si>
    <t>IČ:</t>
  </si>
  <si>
    <t>DIČ:</t>
  </si>
  <si>
    <t>Zhotovitel:</t>
  </si>
  <si>
    <t>Vypracoval:</t>
  </si>
  <si>
    <t>Rozpis ceny</t>
  </si>
  <si>
    <t>Celkem</t>
  </si>
  <si>
    <t>Rekapitulace daní</t>
  </si>
  <si>
    <t>Základ pro základní DPH</t>
  </si>
  <si>
    <t>%</t>
  </si>
  <si>
    <t>CZK</t>
  </si>
  <si>
    <t xml:space="preserve">Základní DPH </t>
  </si>
  <si>
    <t>Cena celkem bez DPH</t>
  </si>
  <si>
    <t>Cena celkem s DPH</t>
  </si>
  <si>
    <t>Rekonstrukce fotbalového hřiště</t>
  </si>
  <si>
    <t>26932211</t>
  </si>
  <si>
    <t>CZ26932211</t>
  </si>
  <si>
    <t>Rekonstrukce fotbalového hřiště Brno Ivanovice UT2</t>
  </si>
  <si>
    <t>Mechanické odstranění vsypu z umělého povrchu (černého gumového granulátu a křemičitého písku)</t>
  </si>
  <si>
    <t xml:space="preserve">Nařezání staré umělé trávy na pásy, mechanické srolovaní a odstranění z povrchu na přilehlé místo do cca 200 m </t>
  </si>
  <si>
    <t>Nakládka o odvoz starého povrchu na skládku celkem cca 173 tun (zahrnuje starý umělý povrch vč. Vsypu)</t>
  </si>
  <si>
    <t xml:space="preserve">Likvidace odpadu (umělé trávy vč. vsypu) na skládku </t>
  </si>
  <si>
    <t>Odstranění nevyhovující podkladové vrstvy dreceného kamene (4/8 mm) pod zámkovou dlažbou o celkové ploše 489 m2</t>
  </si>
  <si>
    <t>Odstranění ornice a zeminy do hloubky 30 cm v ploše 121 m2 na západní straně hřiště za brankovištěm - hutnění a příprava na instalaci drenážních vrstev pod umělou trávu</t>
  </si>
  <si>
    <t xml:space="preserve">Odstranění betonové obruby vč. Betonového lože v délce cca 280 bm </t>
  </si>
  <si>
    <t xml:space="preserve">Odstranění a likvidace současných ocelových fotbalových branek vč. Betonového lože </t>
  </si>
  <si>
    <t>ks</t>
  </si>
  <si>
    <t xml:space="preserve">Bourací práce - nový stav </t>
  </si>
  <si>
    <t xml:space="preserve">Zemní práce - bourací stav </t>
  </si>
  <si>
    <t xml:space="preserve">Plošná laserová nivelace podloží - aplikace nové vrstvy drceného kamene frakce 0/4 mm se zachováním předepsaného sklonu sportoviště </t>
  </si>
  <si>
    <t xml:space="preserve">Plošné hutnění finální vrstvy vč. následné korekce </t>
  </si>
  <si>
    <t xml:space="preserve">V místech odstraněné zámkové dlažby bude plošně laserově instalována nová vrstva drceného kamene frakce 8/16 mm ve výšce 40 mm - plošná aplikace nové vrstvy zahrnuje hutnění povrchu </t>
  </si>
  <si>
    <t xml:space="preserve">V místech odstraněné zámkové dlažby bude plošně laserově instalována nová vrstva drceného kamene frakce 0/4 mm ve výšce 20 mm - plošná aplikace nové vrstvy zahrnuje hutnění povrchu </t>
  </si>
  <si>
    <t xml:space="preserve">V místech skrývky zeminy bude plošně laserově instalována nová vrstva drceného kamene frakce 32/64 mm ve výšce 140 mm - plošná aplikace nové vrstvy zahrnuje hutnění povrchu </t>
  </si>
  <si>
    <t xml:space="preserve">V místech skrývky zeminy bude plošně laserově instalována nová vrstva drceného kamene frakce 16/32 mm ve výšce 80 mm - plošná aplikace nové vrstvy zahrnuje hutnění povrchu </t>
  </si>
  <si>
    <t xml:space="preserve">V místech skrývky zeminy bude plošně laserově instalována nová vrstva drceného kamene frakce 8/16 mm ve výšce 40 mm - plošná aplikace nové vrstvy zahrnuje hutnění povrchu </t>
  </si>
  <si>
    <t xml:space="preserve">V místech skrývky zeminy bude plošně laserově instalována nová vrstva drceného kamene frakce 0/4 mm ve výšce 20 mm - plošná aplikace nové vrstvy zahrnuje hutnění povrchu </t>
  </si>
  <si>
    <t xml:space="preserve">D+M nových betonových obrubníků 1000x200x50 z části novém obvodu hrací plochy - celkem 104 bm </t>
  </si>
  <si>
    <t xml:space="preserve">D+M nových pouzder na fotbalové branky - zahrnuje dodání a betonáž 4 ks pouzder do betonového lože </t>
  </si>
  <si>
    <t xml:space="preserve">Okolí sportoviště a vybavení hřiště </t>
  </si>
  <si>
    <t>D+M betonového lože pro kotvení střídaček, zahrnuje výkop děr do nemrznoucí hloubky a instalace betonového kotvícího lože na čtyřech místech (jedna třídačka) srovnání s okolím</t>
  </si>
  <si>
    <t>Stacionární fotbalová branka - hliníková, celosvařovaná robustní konstrukce pro instalaci do podzemních pouzder - rozměr 7,32x2,44m vč. sítě Typ2</t>
  </si>
  <si>
    <t>Přenosná fotbalová branka - hliníková, celosvařovaná robustní konstrukce - rozměr 7,32x2,44m vč. Sítě</t>
  </si>
  <si>
    <t>Přenosná fotbalová branka na malou kopanou s robustním celosvařovaným hliníkovým rámem - rozměr 4x2m vč. Sítě</t>
  </si>
  <si>
    <t xml:space="preserve">Rekonstrukce fotbalového hřiště </t>
  </si>
  <si>
    <t xml:space="preserve">Plošná nivelace drenážní vrstvy - laserová skrývka vrchní vrstvy drceného kamene frakce 0/4 mm </t>
  </si>
  <si>
    <t>Rozebrání stávající zámkové dlažby v okolí sportoviště o celkové ploše 489 m2</t>
  </si>
  <si>
    <t xml:space="preserve">Lajnování na kopanou bílá barva - univerzální hřiště 95x55 m (hlavní fotbal - bílá barva). Dále lajnování dle výkresu 03_Půdorys nového stavu-V3 (modrá barva)  Šířka lajn 10 cm </t>
  </si>
  <si>
    <t>Dodání a plošná instalace sportovní podložky ShockPads po celé hrací ploše. ShockPads je dodáváný ve 2m rolích a lepení specialní páskou k sobě. Min. požadavky na kvalitu podložky naleznete v TZ</t>
  </si>
  <si>
    <t>Dodání přírodně bílého sušeného křemičitého písku frakce 0,6/1,2mm. Přesnou hmotnost křemičitého písku doplní účastník podle technického listu umělé trávy výrobce, tak aby dodávaná umělá tráva splnila požadovanou certifikaci FIFA QUALITY PRO.</t>
  </si>
  <si>
    <t>Plošná, rovnoměrná aplikace gumového granulátu frakce 1-3 mm, speciálním strojem, zapravení výplně do povrchu rovnoměrně po celém povrchu</t>
  </si>
  <si>
    <t>Dodání  výplně z šedého EPDM granulátu fr. 1-3 mm dle normy - Přesnou hmotnost granulátu doplní účastník podle technického listu umělé trávy výrobce, tak aby dodávaná umělá tráva splnila požadovanou certifikaci FIFA QUALITY PRO</t>
  </si>
  <si>
    <t>Dodání a instalace umělé fotbalové trávy 3. generace (min. požadavky na kvalitu: Výška umělé trávy min. 45 mm, Dtex min. 16 000, počet vpichů min. 10.000/m2, hmotnost min. 2 700 gr/m2, všechny spoje budou lepeny dvousložkovým lepidlem určeným výrobcem k instalaci umělé trávy po celé ploše pásky minimální šířky 30 cm - viz TZ</t>
  </si>
  <si>
    <t xml:space="preserve">Juniorská přenosná fotbalová branka na malou kopanou s robustním celosvařovaným hliníkovým rámem - rozměr 5x2mvč. sítě </t>
  </si>
  <si>
    <t>Fotbalová střídačka ocelová konstrukce pro 18 osob</t>
  </si>
  <si>
    <t xml:space="preserve">Výsledková tabule vhodná pro exteriér s rozměrem min. 180x90 cm a čitelnosti na vzdálenost 100 m. Ovládání bezdrátové, skóre 99 (min. dvoučíselné zobrazení – 2x, čas MM:SS. zelené světlo při spuštěném času, 4x perioda, režim - samostatné Stopky i s mezičasy, reálný čas GPS, teplota vzduchu, součástí dodávky budou vhodné kotvící komponenty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</si>
</sst>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;;&quot;&quot;"/>
    <numFmt numFmtId="165" formatCode="#,##0.00&quot; Kč&quot;;[Red]\-#,##0.00&quot; Kč&quot;"/>
    <numFmt numFmtId="166" formatCode="#,##0.00&quot; Kč&quot;;\-#,##0.00&quot; Kč&quot;"/>
    <numFmt numFmtId="167" formatCode="#,##0.000"/>
    <numFmt numFmtId="168" formatCode="#,##0.00;\-#,##0.00;&quot;&quot;"/>
    <numFmt numFmtId="169" formatCode="_-* #,##0.00\,_K_č_-;\-* #,##0.00\,_K_č_-;_-* \-??\ _K_č_-;_-@_-"/>
  </numFmts>
  <fonts count="25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E"/>
    </font>
    <font>
      <sz val="10"/>
      <name val="Arial CE"/>
      <charset val="238"/>
    </font>
    <font>
      <sz val="8"/>
      <name val="Arial"/>
      <family val="2"/>
      <charset val="204"/>
    </font>
    <font>
      <sz val="10"/>
      <color indexed="8"/>
      <name val="Andale Sans UI;Arial Unicode MS"/>
      <family val="1"/>
    </font>
    <font>
      <b/>
      <sz val="16"/>
      <name val="Arial"/>
      <family val="2"/>
    </font>
    <font>
      <b/>
      <sz val="11"/>
      <name val="Arial"/>
      <family val="2"/>
      <charset val="204"/>
    </font>
    <font>
      <sz val="10.5"/>
      <name val="Arial"/>
      <family val="2"/>
      <charset val="204"/>
    </font>
    <font>
      <b/>
      <sz val="10"/>
      <name val="Arial"/>
      <family val="2"/>
      <charset val="204"/>
    </font>
    <font>
      <b/>
      <sz val="10.5"/>
      <color indexed="14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10.5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sz val="10"/>
      <color indexed="6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</font>
    <font>
      <sz val="8"/>
      <color indexed="17"/>
      <name val="Arial"/>
      <family val="2"/>
      <charset val="204"/>
    </font>
    <font>
      <b/>
      <sz val="14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"/>
      <family val="2"/>
    </font>
    <font>
      <sz val="12"/>
      <color rgb="FF000000"/>
      <name val="Roboto Light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13"/>
      </patternFill>
    </fill>
    <fill>
      <patternFill patternType="solid">
        <fgColor theme="9" tint="0.59999389629810485"/>
        <bgColor indexed="13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26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</cellStyleXfs>
  <cellXfs count="165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0" fontId="1" fillId="0" borderId="0" xfId="1"/>
    <xf numFmtId="0" fontId="5" fillId="2" borderId="0" xfId="1" applyFont="1" applyFill="1"/>
    <xf numFmtId="0" fontId="1" fillId="2" borderId="0" xfId="1" applyFill="1"/>
    <xf numFmtId="0" fontId="7" fillId="2" borderId="0" xfId="1" applyFont="1" applyFill="1" applyAlignment="1">
      <alignment horizontal="left"/>
    </xf>
    <xf numFmtId="0" fontId="8" fillId="2" borderId="0" xfId="1" applyFont="1" applyFill="1"/>
    <xf numFmtId="164" fontId="7" fillId="2" borderId="0" xfId="1" applyNumberFormat="1" applyFont="1" applyFill="1" applyAlignment="1">
      <alignment horizontal="center"/>
    </xf>
    <xf numFmtId="164" fontId="9" fillId="2" borderId="0" xfId="1" applyNumberFormat="1" applyFont="1" applyFill="1" applyAlignment="1">
      <alignment horizontal="center"/>
    </xf>
    <xf numFmtId="164" fontId="9" fillId="2" borderId="0" xfId="1" applyNumberFormat="1" applyFont="1" applyFill="1"/>
    <xf numFmtId="165" fontId="10" fillId="2" borderId="0" xfId="1" applyNumberFormat="1" applyFont="1" applyFill="1"/>
    <xf numFmtId="0" fontId="1" fillId="2" borderId="0" xfId="1" applyFill="1" applyAlignment="1">
      <alignment vertical="center"/>
    </xf>
    <xf numFmtId="0" fontId="4" fillId="3" borderId="6" xfId="1" applyFont="1" applyFill="1" applyBorder="1" applyAlignment="1">
      <alignment horizontal="center" vertical="center"/>
    </xf>
    <xf numFmtId="0" fontId="4" fillId="3" borderId="6" xfId="1" applyFont="1" applyFill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11" fillId="2" borderId="6" xfId="1" applyFont="1" applyFill="1" applyBorder="1"/>
    <xf numFmtId="164" fontId="12" fillId="2" borderId="6" xfId="1" applyNumberFormat="1" applyFont="1" applyFill="1" applyBorder="1" applyAlignment="1">
      <alignment horizontal="center"/>
    </xf>
    <xf numFmtId="164" fontId="13" fillId="2" borderId="6" xfId="1" applyNumberFormat="1" applyFont="1" applyFill="1" applyBorder="1"/>
    <xf numFmtId="0" fontId="14" fillId="2" borderId="6" xfId="1" applyFont="1" applyFill="1" applyBorder="1"/>
    <xf numFmtId="39" fontId="12" fillId="4" borderId="6" xfId="1" applyNumberFormat="1" applyFont="1" applyFill="1" applyBorder="1"/>
    <xf numFmtId="0" fontId="1" fillId="2" borderId="0" xfId="1" applyFill="1" applyAlignment="1">
      <alignment horizontal="center"/>
    </xf>
    <xf numFmtId="0" fontId="12" fillId="5" borderId="6" xfId="1" applyFont="1" applyFill="1" applyBorder="1" applyAlignment="1">
      <alignment horizontal="right" vertical="top"/>
    </xf>
    <xf numFmtId="0" fontId="15" fillId="5" borderId="6" xfId="1" applyFont="1" applyFill="1" applyBorder="1" applyAlignment="1">
      <alignment vertical="top"/>
    </xf>
    <xf numFmtId="0" fontId="12" fillId="5" borderId="6" xfId="1" applyFont="1" applyFill="1" applyBorder="1" applyAlignment="1">
      <alignment horizontal="left" vertical="center" wrapText="1"/>
    </xf>
    <xf numFmtId="0" fontId="15" fillId="5" borderId="6" xfId="1" applyFont="1" applyFill="1" applyBorder="1" applyAlignment="1">
      <alignment vertical="center"/>
    </xf>
    <xf numFmtId="0" fontId="12" fillId="5" borderId="6" xfId="1" applyFont="1" applyFill="1" applyBorder="1" applyAlignment="1">
      <alignment horizontal="center" vertical="center"/>
    </xf>
    <xf numFmtId="39" fontId="12" fillId="5" borderId="6" xfId="1" applyNumberFormat="1" applyFont="1" applyFill="1" applyBorder="1" applyAlignment="1">
      <alignment vertical="center"/>
    </xf>
    <xf numFmtId="0" fontId="1" fillId="2" borderId="0" xfId="1" applyFill="1" applyAlignment="1">
      <alignment vertical="top"/>
    </xf>
    <xf numFmtId="0" fontId="16" fillId="2" borderId="0" xfId="1" applyFont="1" applyFill="1" applyAlignment="1">
      <alignment vertical="top"/>
    </xf>
    <xf numFmtId="0" fontId="16" fillId="6" borderId="0" xfId="1" applyFont="1" applyFill="1" applyAlignment="1">
      <alignment horizontal="right" vertical="top"/>
    </xf>
    <xf numFmtId="0" fontId="17" fillId="6" borderId="0" xfId="1" applyFont="1" applyFill="1" applyAlignment="1">
      <alignment vertical="top"/>
    </xf>
    <xf numFmtId="0" fontId="16" fillId="6" borderId="0" xfId="1" applyFont="1" applyFill="1" applyAlignment="1">
      <alignment vertical="top" wrapText="1"/>
    </xf>
    <xf numFmtId="0" fontId="16" fillId="6" borderId="0" xfId="1" applyFont="1" applyFill="1" applyAlignment="1">
      <alignment vertical="top"/>
    </xf>
    <xf numFmtId="0" fontId="16" fillId="6" borderId="0" xfId="1" applyFont="1" applyFill="1" applyAlignment="1">
      <alignment horizontal="center" vertical="top"/>
    </xf>
    <xf numFmtId="166" fontId="16" fillId="6" borderId="0" xfId="1" applyNumberFormat="1" applyFont="1" applyFill="1" applyAlignment="1">
      <alignment vertical="top"/>
    </xf>
    <xf numFmtId="0" fontId="12" fillId="2" borderId="0" xfId="1" applyFont="1" applyFill="1" applyAlignment="1">
      <alignment vertical="top"/>
    </xf>
    <xf numFmtId="0" fontId="12" fillId="7" borderId="6" xfId="1" applyFont="1" applyFill="1" applyBorder="1" applyAlignment="1">
      <alignment horizontal="right" vertical="top"/>
    </xf>
    <xf numFmtId="0" fontId="12" fillId="7" borderId="6" xfId="1" applyFont="1" applyFill="1" applyBorder="1" applyAlignment="1">
      <alignment vertical="top"/>
    </xf>
    <xf numFmtId="0" fontId="12" fillId="7" borderId="6" xfId="1" applyFont="1" applyFill="1" applyBorder="1" applyAlignment="1">
      <alignment vertical="top" wrapText="1"/>
    </xf>
    <xf numFmtId="0" fontId="12" fillId="7" borderId="6" xfId="1" applyFont="1" applyFill="1" applyBorder="1" applyAlignment="1">
      <alignment horizontal="center" vertical="top"/>
    </xf>
    <xf numFmtId="39" fontId="12" fillId="7" borderId="6" xfId="1" applyNumberFormat="1" applyFont="1" applyFill="1" applyBorder="1" applyAlignment="1">
      <alignment vertical="top"/>
    </xf>
    <xf numFmtId="0" fontId="9" fillId="2" borderId="7" xfId="1" applyFont="1" applyFill="1" applyBorder="1" applyAlignment="1">
      <alignment vertical="center"/>
    </xf>
    <xf numFmtId="0" fontId="1" fillId="2" borderId="7" xfId="1" applyFill="1" applyBorder="1" applyAlignment="1">
      <alignment vertical="center" wrapText="1"/>
    </xf>
    <xf numFmtId="167" fontId="1" fillId="2" borderId="7" xfId="1" applyNumberFormat="1" applyFill="1" applyBorder="1" applyAlignment="1">
      <alignment horizontal="right" vertical="center"/>
    </xf>
    <xf numFmtId="0" fontId="1" fillId="2" borderId="7" xfId="1" applyFill="1" applyBorder="1" applyAlignment="1">
      <alignment horizontal="right" vertical="center"/>
    </xf>
    <xf numFmtId="168" fontId="9" fillId="2" borderId="7" xfId="1" applyNumberFormat="1" applyFont="1" applyFill="1" applyBorder="1" applyAlignment="1">
      <alignment horizontal="right" vertical="center"/>
    </xf>
    <xf numFmtId="169" fontId="1" fillId="2" borderId="0" xfId="1" applyNumberFormat="1" applyFill="1" applyAlignment="1">
      <alignment horizontal="right" vertical="top"/>
    </xf>
    <xf numFmtId="0" fontId="9" fillId="0" borderId="7" xfId="1" applyFont="1" applyBorder="1" applyAlignment="1">
      <alignment vertical="center"/>
    </xf>
    <xf numFmtId="0" fontId="1" fillId="0" borderId="7" xfId="1" applyBorder="1" applyAlignment="1">
      <alignment vertical="center" wrapText="1"/>
    </xf>
    <xf numFmtId="167" fontId="1" fillId="0" borderId="7" xfId="1" applyNumberFormat="1" applyBorder="1" applyAlignment="1">
      <alignment horizontal="right" vertical="center"/>
    </xf>
    <xf numFmtId="168" fontId="9" fillId="0" borderId="7" xfId="1" applyNumberFormat="1" applyFont="1" applyBorder="1" applyAlignment="1">
      <alignment horizontal="right" vertical="center"/>
    </xf>
    <xf numFmtId="0" fontId="9" fillId="0" borderId="0" xfId="1" applyFont="1" applyAlignment="1">
      <alignment vertical="center"/>
    </xf>
    <xf numFmtId="168" fontId="9" fillId="0" borderId="8" xfId="1" applyNumberFormat="1" applyFont="1" applyBorder="1" applyAlignment="1">
      <alignment horizontal="right" vertical="center"/>
    </xf>
    <xf numFmtId="0" fontId="4" fillId="2" borderId="0" xfId="1" applyFont="1" applyFill="1"/>
    <xf numFmtId="0" fontId="19" fillId="2" borderId="0" xfId="1" applyFont="1" applyFill="1"/>
    <xf numFmtId="167" fontId="19" fillId="2" borderId="0" xfId="1" applyNumberFormat="1" applyFont="1" applyFill="1" applyAlignment="1">
      <alignment horizontal="right"/>
    </xf>
    <xf numFmtId="0" fontId="19" fillId="2" borderId="0" xfId="1" applyFont="1" applyFill="1" applyAlignment="1">
      <alignment horizontal="center"/>
    </xf>
    <xf numFmtId="0" fontId="1" fillId="0" borderId="7" xfId="1" applyBorder="1" applyAlignment="1">
      <alignment horizontal="right" vertical="center"/>
    </xf>
    <xf numFmtId="0" fontId="9" fillId="2" borderId="7" xfId="1" applyFont="1" applyFill="1" applyBorder="1" applyAlignment="1">
      <alignment horizontal="right" vertical="center"/>
    </xf>
    <xf numFmtId="0" fontId="1" fillId="2" borderId="7" xfId="1" applyFill="1" applyBorder="1" applyAlignment="1">
      <alignment vertical="top" wrapText="1"/>
    </xf>
    <xf numFmtId="0" fontId="9" fillId="2" borderId="0" xfId="1" applyFont="1" applyFill="1" applyAlignment="1">
      <alignment horizontal="right" vertical="center"/>
    </xf>
    <xf numFmtId="0" fontId="1" fillId="2" borderId="7" xfId="1" applyFill="1" applyBorder="1" applyAlignment="1">
      <alignment horizontal="left" vertical="center" wrapText="1"/>
    </xf>
    <xf numFmtId="0" fontId="1" fillId="0" borderId="0" xfId="1" applyAlignment="1">
      <alignment horizontal="center"/>
    </xf>
    <xf numFmtId="0" fontId="21" fillId="8" borderId="1" xfId="5" applyFont="1" applyFill="1" applyBorder="1" applyAlignment="1">
      <alignment horizontal="left" vertical="center" indent="1"/>
    </xf>
    <xf numFmtId="0" fontId="21" fillId="0" borderId="1" xfId="5" applyFont="1" applyBorder="1" applyAlignment="1">
      <alignment horizontal="left" vertical="center" indent="1"/>
    </xf>
    <xf numFmtId="0" fontId="21" fillId="0" borderId="0" xfId="5" applyFont="1"/>
    <xf numFmtId="0" fontId="21" fillId="0" borderId="2" xfId="5" applyFont="1" applyBorder="1"/>
    <xf numFmtId="0" fontId="22" fillId="0" borderId="1" xfId="5" applyFont="1" applyBorder="1" applyAlignment="1">
      <alignment horizontal="left" vertical="center" indent="1"/>
    </xf>
    <xf numFmtId="0" fontId="22" fillId="0" borderId="14" xfId="5" applyFont="1" applyBorder="1" applyAlignment="1">
      <alignment horizontal="left" vertical="center" indent="1"/>
    </xf>
    <xf numFmtId="49" fontId="22" fillId="0" borderId="15" xfId="5" applyNumberFormat="1" applyFont="1" applyBorder="1" applyAlignment="1">
      <alignment horizontal="right" vertical="center"/>
    </xf>
    <xf numFmtId="49" fontId="22" fillId="0" borderId="15" xfId="5" applyNumberFormat="1" applyFont="1" applyBorder="1" applyAlignment="1">
      <alignment horizontal="left" vertical="center"/>
    </xf>
    <xf numFmtId="0" fontId="22" fillId="0" borderId="15" xfId="5" applyFont="1" applyBorder="1" applyAlignment="1">
      <alignment vertical="center"/>
    </xf>
    <xf numFmtId="0" fontId="21" fillId="0" borderId="15" xfId="5" applyFont="1" applyBorder="1" applyAlignment="1">
      <alignment vertical="center"/>
    </xf>
    <xf numFmtId="0" fontId="21" fillId="0" borderId="16" xfId="5" applyFont="1" applyBorder="1"/>
    <xf numFmtId="49" fontId="22" fillId="0" borderId="15" xfId="5" applyNumberFormat="1" applyFont="1" applyBorder="1" applyAlignment="1" applyProtection="1">
      <alignment horizontal="right" vertical="center"/>
      <protection locked="0"/>
    </xf>
    <xf numFmtId="0" fontId="21" fillId="0" borderId="15" xfId="5" applyFont="1" applyBorder="1" applyAlignment="1">
      <alignment horizontal="right" vertical="center"/>
    </xf>
    <xf numFmtId="0" fontId="21" fillId="0" borderId="17" xfId="5" applyFont="1" applyBorder="1" applyAlignment="1">
      <alignment horizontal="left" vertical="top" indent="1"/>
    </xf>
    <xf numFmtId="0" fontId="21" fillId="0" borderId="12" xfId="5" applyFont="1" applyBorder="1" applyAlignment="1">
      <alignment vertical="top"/>
    </xf>
    <xf numFmtId="0" fontId="22" fillId="0" borderId="12" xfId="5" applyFont="1" applyBorder="1" applyAlignment="1">
      <alignment horizontal="left" vertical="top"/>
    </xf>
    <xf numFmtId="0" fontId="22" fillId="0" borderId="12" xfId="5" applyFont="1" applyBorder="1" applyAlignment="1">
      <alignment vertical="center"/>
    </xf>
    <xf numFmtId="0" fontId="21" fillId="0" borderId="12" xfId="5" applyFont="1" applyBorder="1" applyAlignment="1">
      <alignment horizontal="right" vertical="center"/>
    </xf>
    <xf numFmtId="0" fontId="21" fillId="0" borderId="13" xfId="5" applyFont="1" applyBorder="1"/>
    <xf numFmtId="0" fontId="21" fillId="0" borderId="1" xfId="5" applyFont="1" applyBorder="1" applyAlignment="1">
      <alignment horizontal="left" vertical="top" indent="1"/>
    </xf>
    <xf numFmtId="0" fontId="23" fillId="0" borderId="14" xfId="5" applyFont="1" applyBorder="1" applyAlignment="1">
      <alignment horizontal="left" indent="1"/>
    </xf>
    <xf numFmtId="0" fontId="21" fillId="0" borderId="15" xfId="5" applyFont="1" applyBorder="1" applyAlignment="1">
      <alignment horizontal="left"/>
    </xf>
    <xf numFmtId="0" fontId="21" fillId="0" borderId="15" xfId="5" applyFont="1" applyBorder="1"/>
    <xf numFmtId="49" fontId="21" fillId="0" borderId="18" xfId="5" applyNumberFormat="1" applyFont="1" applyBorder="1" applyAlignment="1">
      <alignment horizontal="left" vertical="center" indent="1"/>
    </xf>
    <xf numFmtId="0" fontId="21" fillId="0" borderId="3" xfId="5" applyFont="1" applyBorder="1" applyAlignment="1">
      <alignment horizontal="left" vertical="center"/>
    </xf>
    <xf numFmtId="0" fontId="21" fillId="0" borderId="3" xfId="5" applyFont="1" applyBorder="1"/>
    <xf numFmtId="0" fontId="22" fillId="0" borderId="18" xfId="5" applyFont="1" applyBorder="1" applyAlignment="1">
      <alignment horizontal="left" vertical="center" indent="1"/>
    </xf>
    <xf numFmtId="0" fontId="22" fillId="0" borderId="3" xfId="5" applyFont="1" applyBorder="1" applyAlignment="1">
      <alignment horizontal="left" vertical="center"/>
    </xf>
    <xf numFmtId="0" fontId="22" fillId="0" borderId="3" xfId="5" applyFont="1" applyBorder="1"/>
    <xf numFmtId="4" fontId="22" fillId="0" borderId="3" xfId="5" applyNumberFormat="1" applyFont="1" applyBorder="1" applyAlignment="1">
      <alignment horizontal="right" vertical="center" indent="1"/>
    </xf>
    <xf numFmtId="4" fontId="22" fillId="0" borderId="19" xfId="5" applyNumberFormat="1" applyFont="1" applyBorder="1" applyAlignment="1">
      <alignment horizontal="right" vertical="center" indent="1"/>
    </xf>
    <xf numFmtId="0" fontId="21" fillId="0" borderId="18" xfId="5" applyFont="1" applyBorder="1" applyAlignment="1">
      <alignment horizontal="left" indent="1"/>
    </xf>
    <xf numFmtId="0" fontId="21" fillId="0" borderId="18" xfId="5" applyFont="1" applyBorder="1" applyAlignment="1">
      <alignment horizontal="left" vertical="center" indent="1"/>
    </xf>
    <xf numFmtId="1" fontId="22" fillId="0" borderId="4" xfId="5" applyNumberFormat="1" applyFont="1" applyBorder="1" applyAlignment="1">
      <alignment horizontal="right" vertical="center"/>
    </xf>
    <xf numFmtId="0" fontId="21" fillId="0" borderId="3" xfId="5" applyFont="1" applyBorder="1" applyAlignment="1">
      <alignment horizontal="left" vertical="center" indent="1"/>
    </xf>
    <xf numFmtId="49" fontId="21" fillId="0" borderId="19" xfId="5" applyNumberFormat="1" applyFont="1" applyBorder="1" applyAlignment="1">
      <alignment horizontal="left" vertical="center"/>
    </xf>
    <xf numFmtId="0" fontId="21" fillId="0" borderId="14" xfId="5" applyFont="1" applyBorder="1" applyAlignment="1">
      <alignment horizontal="left" vertical="center" indent="1"/>
    </xf>
    <xf numFmtId="0" fontId="21" fillId="0" borderId="15" xfId="5" applyFont="1" applyBorder="1" applyAlignment="1">
      <alignment horizontal="left" vertical="center"/>
    </xf>
    <xf numFmtId="1" fontId="22" fillId="0" borderId="20" xfId="5" applyNumberFormat="1" applyFont="1" applyBorder="1" applyAlignment="1">
      <alignment horizontal="right" vertical="center"/>
    </xf>
    <xf numFmtId="0" fontId="21" fillId="0" borderId="15" xfId="5" applyFont="1" applyBorder="1" applyAlignment="1">
      <alignment horizontal="left" vertical="center" indent="1"/>
    </xf>
    <xf numFmtId="49" fontId="21" fillId="0" borderId="16" xfId="5" applyNumberFormat="1" applyFont="1" applyBorder="1" applyAlignment="1">
      <alignment horizontal="left" vertical="center"/>
    </xf>
    <xf numFmtId="49" fontId="21" fillId="0" borderId="2" xfId="5" applyNumberFormat="1" applyFont="1" applyBorder="1" applyAlignment="1">
      <alignment horizontal="left" vertical="center"/>
    </xf>
    <xf numFmtId="0" fontId="22" fillId="9" borderId="21" xfId="5" applyFont="1" applyFill="1" applyBorder="1" applyAlignment="1">
      <alignment horizontal="left" vertical="center" indent="1"/>
    </xf>
    <xf numFmtId="0" fontId="22" fillId="9" borderId="22" xfId="5" applyFont="1" applyFill="1" applyBorder="1" applyAlignment="1">
      <alignment horizontal="left" vertical="center"/>
    </xf>
    <xf numFmtId="0" fontId="21" fillId="9" borderId="22" xfId="5" applyFont="1" applyFill="1" applyBorder="1" applyAlignment="1">
      <alignment horizontal="left" vertical="center"/>
    </xf>
    <xf numFmtId="4" fontId="22" fillId="9" borderId="22" xfId="5" applyNumberFormat="1" applyFont="1" applyFill="1" applyBorder="1" applyAlignment="1">
      <alignment horizontal="left" vertical="center"/>
    </xf>
    <xf numFmtId="49" fontId="21" fillId="9" borderId="23" xfId="5" applyNumberFormat="1" applyFont="1" applyFill="1" applyBorder="1" applyAlignment="1">
      <alignment horizontal="left" vertical="center"/>
    </xf>
    <xf numFmtId="0" fontId="21" fillId="9" borderId="22" xfId="5" applyFont="1" applyFill="1" applyBorder="1"/>
    <xf numFmtId="49" fontId="22" fillId="9" borderId="23" xfId="5" applyNumberFormat="1" applyFont="1" applyFill="1" applyBorder="1" applyAlignment="1">
      <alignment horizontal="left" vertical="center"/>
    </xf>
    <xf numFmtId="0" fontId="21" fillId="0" borderId="1" xfId="5" applyFont="1" applyBorder="1"/>
    <xf numFmtId="0" fontId="21" fillId="0" borderId="0" xfId="5" applyFont="1" applyAlignment="1">
      <alignment horizontal="right"/>
    </xf>
    <xf numFmtId="49" fontId="22" fillId="8" borderId="0" xfId="5" applyNumberFormat="1" applyFont="1" applyFill="1" applyAlignment="1">
      <alignment horizontal="left" vertical="center"/>
    </xf>
    <xf numFmtId="49" fontId="22" fillId="0" borderId="0" xfId="5" applyNumberFormat="1" applyFont="1" applyAlignment="1">
      <alignment horizontal="left" vertical="center"/>
    </xf>
    <xf numFmtId="0" fontId="22" fillId="0" borderId="0" xfId="5" applyFont="1" applyAlignment="1">
      <alignment vertical="center"/>
    </xf>
    <xf numFmtId="0" fontId="21" fillId="0" borderId="0" xfId="5" applyFont="1" applyAlignment="1">
      <alignment horizontal="right" vertical="center"/>
    </xf>
    <xf numFmtId="49" fontId="22" fillId="0" borderId="0" xfId="5" applyNumberFormat="1" applyFont="1" applyAlignment="1" applyProtection="1">
      <alignment horizontal="left" vertical="center"/>
      <protection locked="0"/>
    </xf>
    <xf numFmtId="0" fontId="21" fillId="0" borderId="0" xfId="5" applyFont="1" applyAlignment="1">
      <alignment vertical="top"/>
    </xf>
    <xf numFmtId="0" fontId="22" fillId="0" borderId="0" xfId="5" applyFont="1" applyAlignment="1">
      <alignment horizontal="left" vertical="top"/>
    </xf>
    <xf numFmtId="0" fontId="21" fillId="0" borderId="0" xfId="5" applyFont="1" applyAlignment="1">
      <alignment horizontal="left" vertical="center"/>
    </xf>
    <xf numFmtId="1" fontId="22" fillId="0" borderId="0" xfId="5" applyNumberFormat="1" applyFont="1" applyAlignment="1">
      <alignment horizontal="right" vertical="center"/>
    </xf>
    <xf numFmtId="0" fontId="21" fillId="0" borderId="0" xfId="5" applyFont="1" applyAlignment="1">
      <alignment horizontal="left" vertical="center" indent="1"/>
    </xf>
    <xf numFmtId="4" fontId="22" fillId="0" borderId="0" xfId="5" applyNumberFormat="1" applyFont="1" applyAlignment="1">
      <alignment horizontal="right" vertical="center"/>
    </xf>
    <xf numFmtId="0" fontId="24" fillId="0" borderId="0" xfId="0" applyFont="1"/>
    <xf numFmtId="49" fontId="21" fillId="0" borderId="0" xfId="5" applyNumberFormat="1" applyFont="1" applyAlignment="1">
      <alignment horizontal="left" vertical="center"/>
    </xf>
    <xf numFmtId="0" fontId="1" fillId="0" borderId="7" xfId="1" quotePrefix="1" applyBorder="1" applyAlignment="1">
      <alignment vertical="center" wrapText="1"/>
    </xf>
    <xf numFmtId="167" fontId="1" fillId="10" borderId="7" xfId="1" applyNumberFormat="1" applyFill="1" applyBorder="1" applyAlignment="1">
      <alignment horizontal="right" vertical="center"/>
    </xf>
    <xf numFmtId="4" fontId="1" fillId="11" borderId="7" xfId="1" applyNumberFormat="1" applyFill="1" applyBorder="1" applyAlignment="1">
      <alignment horizontal="right" vertical="center"/>
    </xf>
    <xf numFmtId="4" fontId="1" fillId="10" borderId="7" xfId="1" applyNumberFormat="1" applyFill="1" applyBorder="1" applyAlignment="1">
      <alignment horizontal="right" vertical="center"/>
    </xf>
    <xf numFmtId="1" fontId="21" fillId="0" borderId="15" xfId="5" applyNumberFormat="1" applyFont="1" applyBorder="1" applyAlignment="1">
      <alignment horizontal="right" indent="1"/>
    </xf>
    <xf numFmtId="0" fontId="21" fillId="0" borderId="15" xfId="5" applyFont="1" applyBorder="1" applyAlignment="1">
      <alignment horizontal="right" indent="1"/>
    </xf>
    <xf numFmtId="0" fontId="23" fillId="0" borderId="15" xfId="5" applyFont="1" applyBorder="1" applyAlignment="1">
      <alignment horizontal="right" indent="1"/>
    </xf>
    <xf numFmtId="0" fontId="23" fillId="0" borderId="16" xfId="5" applyFont="1" applyBorder="1" applyAlignment="1">
      <alignment horizontal="right" indent="1"/>
    </xf>
    <xf numFmtId="0" fontId="20" fillId="0" borderId="9" xfId="5" applyFont="1" applyBorder="1" applyAlignment="1">
      <alignment horizontal="center" vertical="center"/>
    </xf>
    <xf numFmtId="0" fontId="20" fillId="0" borderId="10" xfId="5" applyFont="1" applyBorder="1" applyAlignment="1">
      <alignment horizontal="center" vertical="center"/>
    </xf>
    <xf numFmtId="0" fontId="20" fillId="0" borderId="11" xfId="5" applyFont="1" applyBorder="1" applyAlignment="1">
      <alignment horizontal="center" vertical="center"/>
    </xf>
    <xf numFmtId="49" fontId="22" fillId="8" borderId="12" xfId="5" applyNumberFormat="1" applyFont="1" applyFill="1" applyBorder="1" applyAlignment="1">
      <alignment horizontal="left" vertical="center" wrapText="1" shrinkToFit="1"/>
    </xf>
    <xf numFmtId="0" fontId="22" fillId="8" borderId="12" xfId="5" applyFont="1" applyFill="1" applyBorder="1" applyAlignment="1">
      <alignment horizontal="left" vertical="center" wrapText="1" shrinkToFit="1"/>
    </xf>
    <xf numFmtId="0" fontId="22" fillId="8" borderId="13" xfId="5" applyFont="1" applyFill="1" applyBorder="1" applyAlignment="1">
      <alignment horizontal="left" vertical="center" wrapText="1" shrinkToFit="1"/>
    </xf>
    <xf numFmtId="49" fontId="22" fillId="0" borderId="12" xfId="5" applyNumberFormat="1" applyFont="1" applyBorder="1" applyAlignment="1" applyProtection="1">
      <alignment horizontal="left" vertical="center"/>
      <protection locked="0"/>
    </xf>
    <xf numFmtId="49" fontId="22" fillId="0" borderId="0" xfId="5" applyNumberFormat="1" applyFont="1" applyAlignment="1" applyProtection="1">
      <alignment horizontal="left" vertical="center"/>
      <protection locked="0"/>
    </xf>
    <xf numFmtId="49" fontId="22" fillId="0" borderId="15" xfId="5" applyNumberFormat="1" applyFont="1" applyBorder="1" applyAlignment="1" applyProtection="1">
      <alignment horizontal="left" vertical="center"/>
      <protection locked="0"/>
    </xf>
    <xf numFmtId="4" fontId="21" fillId="0" borderId="4" xfId="5" applyNumberFormat="1" applyFont="1" applyBorder="1" applyAlignment="1">
      <alignment horizontal="right" vertical="center" indent="1"/>
    </xf>
    <xf numFmtId="4" fontId="21" fillId="0" borderId="5" xfId="5" applyNumberFormat="1" applyFont="1" applyBorder="1" applyAlignment="1">
      <alignment horizontal="right" vertical="center" indent="1"/>
    </xf>
    <xf numFmtId="4" fontId="21" fillId="0" borderId="19" xfId="5" applyNumberFormat="1" applyFont="1" applyBorder="1" applyAlignment="1">
      <alignment horizontal="right" vertical="center" indent="1"/>
    </xf>
    <xf numFmtId="4" fontId="22" fillId="9" borderId="22" xfId="5" applyNumberFormat="1" applyFont="1" applyFill="1" applyBorder="1" applyAlignment="1">
      <alignment horizontal="right" vertical="center"/>
    </xf>
    <xf numFmtId="4" fontId="22" fillId="0" borderId="4" xfId="5" applyNumberFormat="1" applyFont="1" applyBorder="1" applyAlignment="1">
      <alignment horizontal="right" vertical="center" indent="1"/>
    </xf>
    <xf numFmtId="4" fontId="22" fillId="0" borderId="5" xfId="5" applyNumberFormat="1" applyFont="1" applyBorder="1" applyAlignment="1">
      <alignment horizontal="right" vertical="center" indent="1"/>
    </xf>
    <xf numFmtId="4" fontId="22" fillId="0" borderId="19" xfId="5" applyNumberFormat="1" applyFont="1" applyBorder="1" applyAlignment="1">
      <alignment horizontal="right" vertical="center" indent="1"/>
    </xf>
    <xf numFmtId="1" fontId="22" fillId="0" borderId="3" xfId="5" applyNumberFormat="1" applyFont="1" applyBorder="1" applyAlignment="1">
      <alignment horizontal="center" vertical="center"/>
    </xf>
    <xf numFmtId="1" fontId="22" fillId="0" borderId="19" xfId="5" applyNumberFormat="1" applyFont="1" applyBorder="1" applyAlignment="1">
      <alignment horizontal="center" vertical="center"/>
    </xf>
    <xf numFmtId="4" fontId="22" fillId="0" borderId="4" xfId="5" applyNumberFormat="1" applyFont="1" applyBorder="1" applyAlignment="1">
      <alignment vertical="center"/>
    </xf>
    <xf numFmtId="4" fontId="22" fillId="0" borderId="3" xfId="5" applyNumberFormat="1" applyFont="1" applyBorder="1" applyAlignment="1">
      <alignment vertical="center"/>
    </xf>
    <xf numFmtId="4" fontId="22" fillId="0" borderId="20" xfId="5" applyNumberFormat="1" applyFont="1" applyBorder="1" applyAlignment="1">
      <alignment horizontal="right" vertical="center"/>
    </xf>
    <xf numFmtId="4" fontId="22" fillId="0" borderId="15" xfId="5" applyNumberFormat="1" applyFont="1" applyBorder="1" applyAlignment="1">
      <alignment horizontal="right" vertical="center"/>
    </xf>
    <xf numFmtId="0" fontId="18" fillId="0" borderId="4" xfId="1" applyFont="1" applyBorder="1" applyAlignment="1">
      <alignment horizontal="left" vertical="center" wrapText="1"/>
    </xf>
    <xf numFmtId="0" fontId="18" fillId="0" borderId="3" xfId="1" applyFont="1" applyBorder="1" applyAlignment="1">
      <alignment horizontal="left" vertical="center" wrapText="1"/>
    </xf>
    <xf numFmtId="0" fontId="18" fillId="0" borderId="5" xfId="1" applyFont="1" applyBorder="1" applyAlignment="1">
      <alignment horizontal="left" vertical="center" wrapText="1"/>
    </xf>
    <xf numFmtId="0" fontId="6" fillId="2" borderId="0" xfId="1" applyFont="1" applyFill="1" applyAlignment="1">
      <alignment horizontal="center"/>
    </xf>
    <xf numFmtId="164" fontId="7" fillId="2" borderId="0" xfId="1" applyNumberFormat="1" applyFont="1" applyFill="1"/>
    <xf numFmtId="0" fontId="0" fillId="0" borderId="0" xfId="0"/>
    <xf numFmtId="164" fontId="1" fillId="2" borderId="0" xfId="1" applyNumberFormat="1" applyFill="1" applyAlignment="1">
      <alignment horizontal="center"/>
    </xf>
  </cellXfs>
  <cellStyles count="6">
    <cellStyle name="Normální" xfId="0" builtinId="0"/>
    <cellStyle name="Normální 2" xfId="1"/>
    <cellStyle name="normální 2 2" xfId="2"/>
    <cellStyle name="Normální 3" xfId="5"/>
    <cellStyle name="procent 2" xfId="3"/>
    <cellStyle name="Procenta 2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</xdr:row>
      <xdr:rowOff>12700</xdr:rowOff>
    </xdr:from>
    <xdr:to>
      <xdr:col>3</xdr:col>
      <xdr:colOff>617220</xdr:colOff>
      <xdr:row>6</xdr:row>
      <xdr:rowOff>137160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BC8F35C7-135D-674F-BCCF-46CECCAD6A4F}"/>
            </a:ext>
          </a:extLst>
        </xdr:cNvPr>
        <xdr:cNvSpPr txBox="1">
          <a:spLocks noChangeArrowheads="1"/>
        </xdr:cNvSpPr>
      </xdr:nvSpPr>
      <xdr:spPr bwMode="auto">
        <a:xfrm>
          <a:off x="914400" y="1079500"/>
          <a:ext cx="2179320" cy="8864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cs-CZ" sz="1100" b="0" i="0" u="none" strike="noStrike" baseline="0">
              <a:solidFill>
                <a:srgbClr val="000000"/>
              </a:solidFill>
              <a:latin typeface="Calibri" pitchFamily="2" charset="0"/>
              <a:cs typeface="Calibri" pitchFamily="2" charset="0"/>
            </a:rPr>
            <a:t>STAREZ – SPORT, a.s.</a:t>
          </a:r>
        </a:p>
        <a:p>
          <a:pPr algn="l" rtl="0">
            <a:defRPr sz="1000"/>
          </a:pPr>
          <a:r>
            <a:rPr lang="cs-CZ" sz="1100" b="0" i="0" u="none" strike="noStrike" baseline="0">
              <a:solidFill>
                <a:srgbClr val="000000"/>
              </a:solidFill>
              <a:latin typeface="Calibri" pitchFamily="2" charset="0"/>
              <a:cs typeface="Calibri" pitchFamily="2" charset="0"/>
            </a:rPr>
            <a:t>Křídlovická 911/34, 603 00 Brno</a:t>
          </a:r>
        </a:p>
        <a:p>
          <a:pPr algn="l" rtl="0">
            <a:defRPr sz="1000"/>
          </a:pPr>
          <a:r>
            <a:rPr lang="cs-CZ" sz="1100" b="0" i="0" u="none" strike="noStrike" baseline="0">
              <a:solidFill>
                <a:srgbClr val="000000"/>
              </a:solidFill>
              <a:latin typeface="Calibri" pitchFamily="2" charset="0"/>
              <a:cs typeface="Calibri" pitchFamily="2" charset="0"/>
            </a:rPr>
            <a:t>https://www.starez.cz</a:t>
          </a:r>
        </a:p>
        <a:p>
          <a:pPr algn="l" rtl="0">
            <a:defRPr sz="1000"/>
          </a:pPr>
          <a:endParaRPr lang="cs-CZ" sz="1100" b="0" i="0" u="none" strike="noStrike" baseline="0">
            <a:solidFill>
              <a:srgbClr val="000000"/>
            </a:solidFill>
            <a:latin typeface="Calibri" pitchFamily="2" charset="0"/>
            <a:cs typeface="Calibri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zoomScale="125" workbookViewId="0">
      <selection activeCell="H20" sqref="H20:I20"/>
    </sheetView>
  </sheetViews>
  <sheetFormatPr defaultColWidth="11.453125" defaultRowHeight="14.5"/>
  <sheetData>
    <row r="1" spans="1:9" ht="37" customHeight="1">
      <c r="A1" s="136" t="s">
        <v>2</v>
      </c>
      <c r="B1" s="137"/>
      <c r="C1" s="137"/>
      <c r="D1" s="137"/>
      <c r="E1" s="137"/>
      <c r="F1" s="137"/>
      <c r="G1" s="137"/>
      <c r="H1" s="137"/>
      <c r="I1" s="138"/>
    </row>
    <row r="2" spans="1:9" ht="47.15" customHeight="1">
      <c r="A2" s="64" t="s">
        <v>29</v>
      </c>
      <c r="B2" s="115"/>
      <c r="C2" s="139" t="s">
        <v>47</v>
      </c>
      <c r="D2" s="140"/>
      <c r="E2" s="140"/>
      <c r="F2" s="140"/>
      <c r="G2" s="140"/>
      <c r="H2" s="140"/>
      <c r="I2" s="141"/>
    </row>
    <row r="3" spans="1:9">
      <c r="A3" s="65" t="s">
        <v>30</v>
      </c>
      <c r="B3" s="66"/>
      <c r="C3" s="116"/>
      <c r="D3" s="117"/>
      <c r="E3" s="117"/>
      <c r="F3" s="117"/>
      <c r="G3" s="118" t="s">
        <v>31</v>
      </c>
      <c r="H3" s="127" t="s">
        <v>45</v>
      </c>
      <c r="I3" s="67"/>
    </row>
    <row r="4" spans="1:9">
      <c r="A4" s="68"/>
      <c r="B4" s="117"/>
      <c r="C4" s="116"/>
      <c r="D4" s="117"/>
      <c r="E4" s="117"/>
      <c r="F4" s="117"/>
      <c r="G4" s="118" t="s">
        <v>32</v>
      </c>
      <c r="H4" s="127" t="s">
        <v>46</v>
      </c>
      <c r="I4" s="67"/>
    </row>
    <row r="5" spans="1:9">
      <c r="A5" s="68"/>
      <c r="B5" s="117"/>
      <c r="C5" s="116"/>
      <c r="D5" s="117"/>
      <c r="E5" s="117"/>
      <c r="F5" s="117"/>
      <c r="G5" s="118"/>
      <c r="H5" s="116"/>
      <c r="I5" s="67"/>
    </row>
    <row r="6" spans="1:9">
      <c r="A6" s="68"/>
      <c r="B6" s="117"/>
      <c r="C6" s="116"/>
      <c r="D6" s="117"/>
      <c r="E6" s="117"/>
      <c r="F6" s="117"/>
      <c r="G6" s="118"/>
      <c r="H6" s="116"/>
      <c r="I6" s="67"/>
    </row>
    <row r="7" spans="1:9">
      <c r="A7" s="68"/>
      <c r="B7" s="117"/>
      <c r="C7" s="116"/>
      <c r="D7" s="117"/>
      <c r="E7" s="117"/>
      <c r="F7" s="117"/>
      <c r="G7" s="118"/>
      <c r="H7" s="116"/>
      <c r="I7" s="67"/>
    </row>
    <row r="8" spans="1:9">
      <c r="A8" s="69"/>
      <c r="B8" s="70"/>
      <c r="C8" s="71"/>
      <c r="D8" s="72"/>
      <c r="E8" s="72"/>
      <c r="F8" s="72"/>
      <c r="G8" s="73"/>
      <c r="H8" s="72"/>
      <c r="I8" s="74"/>
    </row>
    <row r="9" spans="1:9">
      <c r="A9" s="65" t="s">
        <v>33</v>
      </c>
      <c r="B9" s="66"/>
      <c r="C9" s="142"/>
      <c r="D9" s="142"/>
      <c r="E9" s="142"/>
      <c r="F9" s="142"/>
      <c r="G9" s="118" t="s">
        <v>31</v>
      </c>
      <c r="H9" s="119"/>
      <c r="I9" s="67"/>
    </row>
    <row r="10" spans="1:9">
      <c r="A10" s="68"/>
      <c r="B10" s="117"/>
      <c r="C10" s="143"/>
      <c r="D10" s="143"/>
      <c r="E10" s="143"/>
      <c r="F10" s="143"/>
      <c r="G10" s="118" t="s">
        <v>32</v>
      </c>
      <c r="H10" s="119"/>
      <c r="I10" s="67"/>
    </row>
    <row r="11" spans="1:9" ht="16" customHeight="1">
      <c r="A11" s="68"/>
      <c r="B11" s="117"/>
      <c r="C11" s="119"/>
      <c r="D11" s="126"/>
      <c r="E11" s="119"/>
      <c r="F11" s="119"/>
      <c r="G11" s="118"/>
      <c r="H11" s="119"/>
      <c r="I11" s="67"/>
    </row>
    <row r="12" spans="1:9">
      <c r="A12" s="68"/>
      <c r="B12" s="117"/>
      <c r="C12" s="119"/>
      <c r="D12" s="119"/>
      <c r="E12" s="119"/>
      <c r="F12" s="119"/>
      <c r="G12" s="118"/>
      <c r="H12" s="119"/>
      <c r="I12" s="67"/>
    </row>
    <row r="13" spans="1:9">
      <c r="A13" s="68"/>
      <c r="B13" s="117"/>
      <c r="C13" s="119"/>
      <c r="D13" s="119"/>
      <c r="E13" s="119"/>
      <c r="F13" s="119"/>
      <c r="G13" s="118"/>
      <c r="H13" s="119"/>
      <c r="I13" s="67"/>
    </row>
    <row r="14" spans="1:9">
      <c r="A14" s="68"/>
      <c r="B14" s="117"/>
      <c r="C14" s="119"/>
      <c r="D14" s="119"/>
      <c r="E14" s="119"/>
      <c r="F14" s="119"/>
      <c r="G14" s="118"/>
      <c r="H14" s="119"/>
      <c r="I14" s="67"/>
    </row>
    <row r="15" spans="1:9">
      <c r="A15" s="69"/>
      <c r="B15" s="75"/>
      <c r="C15" s="144"/>
      <c r="D15" s="144"/>
      <c r="E15" s="144"/>
      <c r="F15" s="144"/>
      <c r="G15" s="76"/>
      <c r="H15" s="72"/>
      <c r="I15" s="74"/>
    </row>
    <row r="16" spans="1:9">
      <c r="A16" s="77" t="s">
        <v>34</v>
      </c>
      <c r="B16" s="78"/>
      <c r="C16" s="79"/>
      <c r="D16" s="80"/>
      <c r="E16" s="80"/>
      <c r="F16" s="80"/>
      <c r="G16" s="81"/>
      <c r="H16" s="80"/>
      <c r="I16" s="82"/>
    </row>
    <row r="17" spans="1:9">
      <c r="A17" s="83"/>
      <c r="B17" s="120"/>
      <c r="C17" s="121"/>
      <c r="D17" s="117"/>
      <c r="E17" s="117"/>
      <c r="F17" s="117"/>
      <c r="G17" s="118"/>
      <c r="H17" s="117"/>
      <c r="I17" s="67"/>
    </row>
    <row r="18" spans="1:9">
      <c r="A18" s="84" t="s">
        <v>35</v>
      </c>
      <c r="B18" s="85"/>
      <c r="C18" s="86"/>
      <c r="D18" s="132"/>
      <c r="E18" s="132"/>
      <c r="F18" s="133"/>
      <c r="G18" s="133"/>
      <c r="H18" s="134" t="s">
        <v>36</v>
      </c>
      <c r="I18" s="135"/>
    </row>
    <row r="19" spans="1:9">
      <c r="A19" s="87" t="s">
        <v>44</v>
      </c>
      <c r="B19" s="88"/>
      <c r="C19" s="89"/>
      <c r="D19" s="145"/>
      <c r="E19" s="146"/>
      <c r="F19" s="145"/>
      <c r="G19" s="146"/>
      <c r="H19" s="145">
        <f>'Položkový rozpočet'!I6</f>
        <v>0</v>
      </c>
      <c r="I19" s="147"/>
    </row>
    <row r="20" spans="1:9">
      <c r="A20" s="87"/>
      <c r="B20" s="88"/>
      <c r="C20" s="89"/>
      <c r="D20" s="145"/>
      <c r="E20" s="146"/>
      <c r="F20" s="145"/>
      <c r="G20" s="146"/>
      <c r="H20" s="145"/>
      <c r="I20" s="147"/>
    </row>
    <row r="21" spans="1:9">
      <c r="A21" s="90" t="s">
        <v>36</v>
      </c>
      <c r="B21" s="91"/>
      <c r="C21" s="92"/>
      <c r="D21" s="149"/>
      <c r="E21" s="150"/>
      <c r="F21" s="149"/>
      <c r="G21" s="150"/>
      <c r="H21" s="149">
        <f>SUM(H19:I20)</f>
        <v>0</v>
      </c>
      <c r="I21" s="151"/>
    </row>
    <row r="22" spans="1:9">
      <c r="A22" s="90"/>
      <c r="B22" s="91"/>
      <c r="C22" s="92"/>
      <c r="D22" s="93"/>
      <c r="E22" s="93"/>
      <c r="F22" s="93"/>
      <c r="G22" s="93"/>
      <c r="H22" s="93"/>
      <c r="I22" s="94"/>
    </row>
    <row r="23" spans="1:9">
      <c r="A23" s="95" t="s">
        <v>37</v>
      </c>
      <c r="B23" s="88"/>
      <c r="C23" s="89"/>
      <c r="D23" s="152"/>
      <c r="E23" s="152"/>
      <c r="F23" s="152"/>
      <c r="G23" s="152"/>
      <c r="H23" s="152"/>
      <c r="I23" s="153"/>
    </row>
    <row r="24" spans="1:9">
      <c r="A24" s="96" t="s">
        <v>38</v>
      </c>
      <c r="B24" s="88"/>
      <c r="C24" s="89"/>
      <c r="D24" s="97">
        <v>21</v>
      </c>
      <c r="E24" s="98" t="s">
        <v>39</v>
      </c>
      <c r="F24" s="154">
        <f>H21</f>
        <v>0</v>
      </c>
      <c r="G24" s="155"/>
      <c r="H24" s="155"/>
      <c r="I24" s="99" t="s">
        <v>40</v>
      </c>
    </row>
    <row r="25" spans="1:9">
      <c r="A25" s="100" t="s">
        <v>41</v>
      </c>
      <c r="B25" s="101"/>
      <c r="C25" s="86"/>
      <c r="D25" s="102">
        <v>21</v>
      </c>
      <c r="E25" s="103" t="s">
        <v>39</v>
      </c>
      <c r="F25" s="156">
        <f>H21*0.21</f>
        <v>0</v>
      </c>
      <c r="G25" s="157"/>
      <c r="H25" s="157"/>
      <c r="I25" s="104" t="s">
        <v>40</v>
      </c>
    </row>
    <row r="26" spans="1:9">
      <c r="A26" s="65"/>
      <c r="B26" s="122"/>
      <c r="C26" s="66"/>
      <c r="D26" s="123"/>
      <c r="E26" s="124"/>
      <c r="F26" s="125"/>
      <c r="G26" s="125"/>
      <c r="H26" s="125"/>
      <c r="I26" s="105"/>
    </row>
    <row r="27" spans="1:9" ht="15" thickBot="1">
      <c r="A27" s="65"/>
      <c r="B27" s="122"/>
      <c r="C27" s="66"/>
      <c r="D27" s="123"/>
      <c r="E27" s="124"/>
      <c r="F27" s="125"/>
      <c r="G27" s="125"/>
      <c r="H27" s="125"/>
      <c r="I27" s="105"/>
    </row>
    <row r="28" spans="1:9" ht="15" thickBot="1">
      <c r="A28" s="106" t="s">
        <v>42</v>
      </c>
      <c r="B28" s="107"/>
      <c r="C28" s="107"/>
      <c r="D28" s="108"/>
      <c r="E28" s="109"/>
      <c r="F28" s="148">
        <f>H21</f>
        <v>0</v>
      </c>
      <c r="G28" s="148"/>
      <c r="H28" s="148"/>
      <c r="I28" s="110" t="s">
        <v>40</v>
      </c>
    </row>
    <row r="29" spans="1:9" ht="15" thickBot="1">
      <c r="A29" s="106" t="s">
        <v>43</v>
      </c>
      <c r="B29" s="111"/>
      <c r="C29" s="111"/>
      <c r="D29" s="111"/>
      <c r="E29" s="111"/>
      <c r="F29" s="148">
        <f>SUM(F24:H25)</f>
        <v>0</v>
      </c>
      <c r="G29" s="148"/>
      <c r="H29" s="148"/>
      <c r="I29" s="112" t="s">
        <v>40</v>
      </c>
    </row>
    <row r="30" spans="1:9">
      <c r="A30" s="113"/>
      <c r="B30" s="66"/>
      <c r="C30" s="66"/>
      <c r="D30" s="66"/>
      <c r="E30" s="66"/>
      <c r="F30" s="66"/>
      <c r="G30" s="66"/>
      <c r="H30" s="66"/>
      <c r="I30" s="114"/>
    </row>
    <row r="31" spans="1:9">
      <c r="A31" s="113"/>
      <c r="B31" s="66"/>
      <c r="C31" s="66"/>
      <c r="D31" s="66"/>
      <c r="E31" s="66"/>
      <c r="F31" s="66"/>
      <c r="G31" s="66"/>
      <c r="H31" s="66"/>
      <c r="I31" s="114"/>
    </row>
  </sheetData>
  <mergeCells count="22">
    <mergeCell ref="F28:H28"/>
    <mergeCell ref="F29:H29"/>
    <mergeCell ref="D21:E21"/>
    <mergeCell ref="F21:G21"/>
    <mergeCell ref="H21:I21"/>
    <mergeCell ref="D23:I23"/>
    <mergeCell ref="F24:H24"/>
    <mergeCell ref="F25:H25"/>
    <mergeCell ref="D19:E19"/>
    <mergeCell ref="F19:G19"/>
    <mergeCell ref="H19:I19"/>
    <mergeCell ref="D20:E20"/>
    <mergeCell ref="F20:G20"/>
    <mergeCell ref="H20:I20"/>
    <mergeCell ref="D18:E18"/>
    <mergeCell ref="F18:G18"/>
    <mergeCell ref="H18:I18"/>
    <mergeCell ref="A1:I1"/>
    <mergeCell ref="C2:I2"/>
    <mergeCell ref="C9:F9"/>
    <mergeCell ref="C10:F10"/>
    <mergeCell ref="C15:F15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Y58"/>
  <sheetViews>
    <sheetView tabSelected="1" topLeftCell="B2" zoomScale="125" workbookViewId="0">
      <selection activeCell="I6" sqref="I6"/>
    </sheetView>
  </sheetViews>
  <sheetFormatPr defaultColWidth="10.81640625" defaultRowHeight="12.5" outlineLevelRow="3"/>
  <cols>
    <col min="1" max="1" width="1.26953125" style="3" customWidth="1"/>
    <col min="2" max="2" width="4.7265625" style="3" customWidth="1"/>
    <col min="3" max="4" width="4.453125" style="3" customWidth="1"/>
    <col min="5" max="5" width="48.81640625" style="3" customWidth="1"/>
    <col min="6" max="6" width="9.1796875" style="3" customWidth="1"/>
    <col min="7" max="7" width="6.453125" style="63" customWidth="1"/>
    <col min="8" max="8" width="10.1796875" style="3" bestFit="1" customWidth="1"/>
    <col min="9" max="9" width="13" style="3" customWidth="1"/>
    <col min="10" max="10" width="1.26953125" style="3" customWidth="1"/>
    <col min="11" max="220" width="9.1796875" style="3" customWidth="1"/>
    <col min="221" max="16384" width="10.81640625" style="3"/>
  </cols>
  <sheetData>
    <row r="1" spans="1:233" s="1" customFormat="1" hidden="1">
      <c r="A1" s="1" t="s">
        <v>3</v>
      </c>
      <c r="B1" s="2" t="s">
        <v>4</v>
      </c>
      <c r="C1" s="2" t="s">
        <v>5</v>
      </c>
      <c r="D1" s="2" t="s">
        <v>6</v>
      </c>
      <c r="E1" s="2" t="s">
        <v>7</v>
      </c>
      <c r="F1" s="2" t="s">
        <v>8</v>
      </c>
      <c r="G1" s="2" t="s">
        <v>1</v>
      </c>
      <c r="H1" s="2" t="s">
        <v>9</v>
      </c>
      <c r="I1" s="2" t="s">
        <v>10</v>
      </c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</row>
    <row r="2" spans="1:233" ht="20">
      <c r="A2" s="4"/>
      <c r="B2" s="5"/>
      <c r="C2" s="5"/>
      <c r="D2" s="5"/>
      <c r="E2" s="161" t="s">
        <v>2</v>
      </c>
      <c r="F2" s="161"/>
      <c r="G2" s="161"/>
      <c r="H2" s="161"/>
      <c r="I2" s="161"/>
      <c r="J2" s="5"/>
    </row>
    <row r="3" spans="1:233" ht="14.5">
      <c r="A3" s="5"/>
      <c r="B3" s="6" t="s">
        <v>11</v>
      </c>
      <c r="C3" s="7"/>
      <c r="D3" s="8"/>
      <c r="E3" s="162" t="s">
        <v>47</v>
      </c>
      <c r="F3" s="163"/>
      <c r="G3" s="163"/>
      <c r="H3" s="163"/>
      <c r="I3" s="163"/>
      <c r="J3" s="7"/>
    </row>
    <row r="4" spans="1:233" ht="13.5">
      <c r="A4" s="5" t="s">
        <v>28</v>
      </c>
      <c r="B4" s="5"/>
      <c r="C4" s="5"/>
      <c r="D4" s="9"/>
      <c r="E4" s="10"/>
      <c r="F4" s="164"/>
      <c r="G4" s="164"/>
      <c r="H4" s="7"/>
      <c r="I4" s="11"/>
      <c r="J4" s="5"/>
    </row>
    <row r="5" spans="1:233" s="15" customFormat="1" ht="20">
      <c r="A5" s="12"/>
      <c r="B5" s="13" t="s">
        <v>4</v>
      </c>
      <c r="C5" s="13" t="s">
        <v>5</v>
      </c>
      <c r="D5" s="13" t="s">
        <v>12</v>
      </c>
      <c r="E5" s="13" t="s">
        <v>13</v>
      </c>
      <c r="F5" s="13" t="s">
        <v>14</v>
      </c>
      <c r="G5" s="13" t="s">
        <v>1</v>
      </c>
      <c r="H5" s="13" t="s">
        <v>15</v>
      </c>
      <c r="I5" s="14" t="s">
        <v>16</v>
      </c>
      <c r="J5" s="12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</row>
    <row r="6" spans="1:233" ht="13.5">
      <c r="A6" s="5"/>
      <c r="B6" s="16"/>
      <c r="C6" s="16"/>
      <c r="D6" s="17"/>
      <c r="E6" s="18"/>
      <c r="F6" s="17"/>
      <c r="G6" s="17"/>
      <c r="H6" s="19"/>
      <c r="I6" s="20">
        <f>I8</f>
        <v>0</v>
      </c>
      <c r="J6" s="5"/>
    </row>
    <row r="7" spans="1:233">
      <c r="A7" s="5"/>
      <c r="B7" s="5"/>
      <c r="C7" s="5"/>
      <c r="D7" s="5"/>
      <c r="E7" s="5"/>
      <c r="F7" s="5"/>
      <c r="G7" s="21"/>
      <c r="H7" s="5"/>
      <c r="I7" s="5"/>
      <c r="J7" s="5"/>
    </row>
    <row r="8" spans="1:233" ht="14">
      <c r="A8" s="5"/>
      <c r="B8" s="22" t="s">
        <v>17</v>
      </c>
      <c r="C8" s="23"/>
      <c r="D8" s="23"/>
      <c r="E8" s="24" t="s">
        <v>74</v>
      </c>
      <c r="F8" s="25">
        <v>6388</v>
      </c>
      <c r="G8" s="26" t="s">
        <v>0</v>
      </c>
      <c r="H8" s="25"/>
      <c r="I8" s="27">
        <f>I10+I23+I37+I50</f>
        <v>0</v>
      </c>
      <c r="J8" s="28"/>
    </row>
    <row r="9" spans="1:233" ht="13" outlineLevel="2">
      <c r="A9" s="5"/>
      <c r="B9" s="29"/>
      <c r="C9" s="30"/>
      <c r="D9" s="31" t="s">
        <v>18</v>
      </c>
      <c r="E9" s="32"/>
      <c r="F9" s="33"/>
      <c r="G9" s="34"/>
      <c r="H9" s="33"/>
      <c r="I9" s="35"/>
      <c r="J9" s="28"/>
    </row>
    <row r="10" spans="1:233" ht="13" outlineLevel="1">
      <c r="A10" s="5"/>
      <c r="B10" s="36"/>
      <c r="C10" s="37">
        <v>1</v>
      </c>
      <c r="D10" s="38"/>
      <c r="E10" s="39" t="s">
        <v>58</v>
      </c>
      <c r="F10" s="38"/>
      <c r="G10" s="40"/>
      <c r="H10" s="38"/>
      <c r="I10" s="41">
        <f>I21</f>
        <v>0</v>
      </c>
      <c r="J10" s="28"/>
    </row>
    <row r="11" spans="1:233" ht="25" outlineLevel="2">
      <c r="A11" s="5"/>
      <c r="B11" s="28"/>
      <c r="C11" s="28"/>
      <c r="D11" s="42">
        <v>1</v>
      </c>
      <c r="E11" s="43" t="s">
        <v>48</v>
      </c>
      <c r="F11" s="44">
        <v>5778</v>
      </c>
      <c r="G11" s="45" t="s">
        <v>0</v>
      </c>
      <c r="H11" s="130">
        <v>0</v>
      </c>
      <c r="I11" s="46">
        <f t="shared" ref="I11" si="0">F11*H11</f>
        <v>0</v>
      </c>
      <c r="J11" s="47"/>
    </row>
    <row r="12" spans="1:233" ht="25" outlineLevel="2">
      <c r="A12" s="5"/>
      <c r="B12" s="28"/>
      <c r="C12" s="28"/>
      <c r="D12" s="42">
        <v>2</v>
      </c>
      <c r="E12" s="43" t="s">
        <v>49</v>
      </c>
      <c r="F12" s="44">
        <v>5778</v>
      </c>
      <c r="G12" s="45" t="s">
        <v>0</v>
      </c>
      <c r="H12" s="130">
        <v>0</v>
      </c>
      <c r="I12" s="46">
        <f>H12*F12</f>
        <v>0</v>
      </c>
      <c r="J12" s="47"/>
    </row>
    <row r="13" spans="1:233" ht="25" outlineLevel="2">
      <c r="A13" s="5"/>
      <c r="B13" s="28"/>
      <c r="C13" s="28"/>
      <c r="D13" s="42">
        <v>3</v>
      </c>
      <c r="E13" s="43" t="s">
        <v>50</v>
      </c>
      <c r="F13" s="44">
        <v>173</v>
      </c>
      <c r="G13" s="45" t="s">
        <v>19</v>
      </c>
      <c r="H13" s="130">
        <v>0</v>
      </c>
      <c r="I13" s="46">
        <f>H13*F13</f>
        <v>0</v>
      </c>
      <c r="J13" s="47"/>
    </row>
    <row r="14" spans="1:233" ht="13" outlineLevel="2">
      <c r="A14" s="5"/>
      <c r="B14" s="28"/>
      <c r="C14" s="28"/>
      <c r="D14" s="42">
        <v>4</v>
      </c>
      <c r="E14" s="43" t="s">
        <v>51</v>
      </c>
      <c r="F14" s="44">
        <f>F13</f>
        <v>173</v>
      </c>
      <c r="G14" s="45" t="s">
        <v>19</v>
      </c>
      <c r="H14" s="130">
        <v>0</v>
      </c>
      <c r="I14" s="46">
        <f>H14*F14</f>
        <v>0</v>
      </c>
      <c r="J14" s="47"/>
    </row>
    <row r="15" spans="1:233" ht="25" outlineLevel="2">
      <c r="A15" s="5"/>
      <c r="B15" s="28"/>
      <c r="C15" s="28"/>
      <c r="D15" s="42">
        <v>5</v>
      </c>
      <c r="E15" s="49" t="s">
        <v>75</v>
      </c>
      <c r="F15" s="50">
        <f>F11</f>
        <v>5778</v>
      </c>
      <c r="G15" s="45" t="s">
        <v>0</v>
      </c>
      <c r="H15" s="131">
        <v>0</v>
      </c>
      <c r="I15" s="51">
        <f>F15*H15</f>
        <v>0</v>
      </c>
      <c r="J15" s="47"/>
    </row>
    <row r="16" spans="1:233" ht="25" outlineLevel="2">
      <c r="A16" s="5"/>
      <c r="B16" s="28"/>
      <c r="C16" s="28"/>
      <c r="D16" s="42">
        <v>6</v>
      </c>
      <c r="E16" s="49" t="s">
        <v>76</v>
      </c>
      <c r="F16" s="50">
        <v>489</v>
      </c>
      <c r="G16" s="45" t="s">
        <v>0</v>
      </c>
      <c r="H16" s="131">
        <v>0</v>
      </c>
      <c r="I16" s="51">
        <f>F16*H16</f>
        <v>0</v>
      </c>
      <c r="J16" s="47"/>
    </row>
    <row r="17" spans="1:10" ht="37.5" outlineLevel="2">
      <c r="A17" s="5"/>
      <c r="B17" s="28"/>
      <c r="C17" s="28"/>
      <c r="D17" s="42">
        <v>7</v>
      </c>
      <c r="E17" s="49" t="s">
        <v>52</v>
      </c>
      <c r="F17" s="50">
        <v>489</v>
      </c>
      <c r="G17" s="45" t="s">
        <v>0</v>
      </c>
      <c r="H17" s="131">
        <v>0</v>
      </c>
      <c r="I17" s="51">
        <f t="shared" ref="I17" si="1">H17*F17</f>
        <v>0</v>
      </c>
      <c r="J17" s="47"/>
    </row>
    <row r="18" spans="1:10" ht="37.5" outlineLevel="2">
      <c r="A18" s="5"/>
      <c r="B18" s="28"/>
      <c r="C18" s="28"/>
      <c r="D18" s="42">
        <v>8</v>
      </c>
      <c r="E18" s="49" t="s">
        <v>53</v>
      </c>
      <c r="F18" s="50">
        <v>121</v>
      </c>
      <c r="G18" s="45" t="s">
        <v>0</v>
      </c>
      <c r="H18" s="131">
        <v>0</v>
      </c>
      <c r="I18" s="51">
        <f t="shared" ref="I18:I19" si="2">H18*F18</f>
        <v>0</v>
      </c>
      <c r="J18" s="47"/>
    </row>
    <row r="19" spans="1:10" ht="25" outlineLevel="2">
      <c r="A19" s="5"/>
      <c r="B19" s="28"/>
      <c r="C19" s="28"/>
      <c r="D19" s="42">
        <v>9</v>
      </c>
      <c r="E19" s="49" t="s">
        <v>54</v>
      </c>
      <c r="F19" s="50">
        <v>280</v>
      </c>
      <c r="G19" s="45" t="s">
        <v>24</v>
      </c>
      <c r="H19" s="131">
        <v>0</v>
      </c>
      <c r="I19" s="51">
        <f t="shared" si="2"/>
        <v>0</v>
      </c>
      <c r="J19" s="47"/>
    </row>
    <row r="20" spans="1:10" ht="25" outlineLevel="2">
      <c r="A20" s="5"/>
      <c r="B20" s="28"/>
      <c r="C20" s="28"/>
      <c r="D20" s="42">
        <v>10</v>
      </c>
      <c r="E20" s="49" t="s">
        <v>55</v>
      </c>
      <c r="F20" s="50">
        <v>2</v>
      </c>
      <c r="G20" s="45" t="s">
        <v>56</v>
      </c>
      <c r="H20" s="131">
        <v>0</v>
      </c>
      <c r="I20" s="51">
        <f t="shared" ref="I20" si="3">F20*H20</f>
        <v>0</v>
      </c>
      <c r="J20" s="47"/>
    </row>
    <row r="21" spans="1:10" ht="13" outlineLevel="2">
      <c r="A21" s="5"/>
      <c r="B21" s="28"/>
      <c r="C21" s="28"/>
      <c r="D21" s="52"/>
      <c r="E21" s="158" t="s">
        <v>21</v>
      </c>
      <c r="F21" s="159"/>
      <c r="G21" s="159"/>
      <c r="H21" s="160"/>
      <c r="I21" s="53">
        <f>SUM(I11:I20)</f>
        <v>0</v>
      </c>
      <c r="J21" s="47"/>
    </row>
    <row r="22" spans="1:10" s="1" customFormat="1" ht="10" outlineLevel="3">
      <c r="A22" s="54"/>
      <c r="B22" s="55"/>
      <c r="C22" s="55"/>
      <c r="D22" s="55"/>
      <c r="E22" s="55">
        <f>F8</f>
        <v>6388</v>
      </c>
      <c r="F22" s="56">
        <v>1000</v>
      </c>
      <c r="G22" s="57"/>
      <c r="H22" s="55"/>
      <c r="I22" s="55"/>
      <c r="J22" s="55"/>
    </row>
    <row r="23" spans="1:10" ht="13" outlineLevel="1">
      <c r="A23" s="5"/>
      <c r="B23" s="36"/>
      <c r="C23" s="37">
        <v>2</v>
      </c>
      <c r="D23" s="38"/>
      <c r="E23" s="39" t="s">
        <v>57</v>
      </c>
      <c r="F23" s="38"/>
      <c r="G23" s="40"/>
      <c r="H23" s="38"/>
      <c r="I23" s="41">
        <f>I35</f>
        <v>0</v>
      </c>
      <c r="J23" s="28"/>
    </row>
    <row r="24" spans="1:10" ht="37.5" outlineLevel="2">
      <c r="A24" s="5"/>
      <c r="B24" s="28"/>
      <c r="C24" s="28"/>
      <c r="D24" s="42">
        <v>11</v>
      </c>
      <c r="E24" s="43" t="s">
        <v>59</v>
      </c>
      <c r="F24" s="44">
        <v>5778</v>
      </c>
      <c r="G24" s="45" t="s">
        <v>0</v>
      </c>
      <c r="H24" s="130">
        <v>0</v>
      </c>
      <c r="I24" s="46">
        <f t="shared" ref="I24" si="4">F24*H24</f>
        <v>0</v>
      </c>
      <c r="J24" s="47"/>
    </row>
    <row r="25" spans="1:10" ht="13" outlineLevel="2">
      <c r="A25" s="5"/>
      <c r="B25" s="28"/>
      <c r="C25" s="28"/>
      <c r="D25" s="42">
        <v>12</v>
      </c>
      <c r="E25" s="43" t="s">
        <v>60</v>
      </c>
      <c r="F25" s="44">
        <v>5778</v>
      </c>
      <c r="G25" s="45" t="s">
        <v>0</v>
      </c>
      <c r="H25" s="130">
        <v>0</v>
      </c>
      <c r="I25" s="46">
        <f>H25*F25</f>
        <v>0</v>
      </c>
      <c r="J25" s="47"/>
    </row>
    <row r="26" spans="1:10" ht="50" outlineLevel="2">
      <c r="A26" s="5"/>
      <c r="B26" s="28"/>
      <c r="C26" s="28"/>
      <c r="D26" s="42">
        <v>13</v>
      </c>
      <c r="E26" s="43" t="s">
        <v>61</v>
      </c>
      <c r="F26" s="44">
        <v>489</v>
      </c>
      <c r="G26" s="45" t="s">
        <v>0</v>
      </c>
      <c r="H26" s="130">
        <v>0</v>
      </c>
      <c r="I26" s="46">
        <f>H26*F26</f>
        <v>0</v>
      </c>
      <c r="J26" s="47"/>
    </row>
    <row r="27" spans="1:10" ht="50" outlineLevel="2">
      <c r="A27" s="5"/>
      <c r="B27" s="28"/>
      <c r="C27" s="28"/>
      <c r="D27" s="42">
        <v>14</v>
      </c>
      <c r="E27" s="43" t="s">
        <v>62</v>
      </c>
      <c r="F27" s="44">
        <f>F26</f>
        <v>489</v>
      </c>
      <c r="G27" s="45" t="s">
        <v>0</v>
      </c>
      <c r="H27" s="130">
        <v>0</v>
      </c>
      <c r="I27" s="46">
        <f>H27*F27</f>
        <v>0</v>
      </c>
      <c r="J27" s="47"/>
    </row>
    <row r="28" spans="1:10" ht="50" outlineLevel="2">
      <c r="A28" s="5"/>
      <c r="B28" s="28"/>
      <c r="C28" s="28"/>
      <c r="D28" s="42">
        <v>15</v>
      </c>
      <c r="E28" s="43" t="s">
        <v>63</v>
      </c>
      <c r="F28" s="50">
        <v>121</v>
      </c>
      <c r="G28" s="45" t="s">
        <v>0</v>
      </c>
      <c r="H28" s="131">
        <v>0</v>
      </c>
      <c r="I28" s="51">
        <f>F28*H28</f>
        <v>0</v>
      </c>
      <c r="J28" s="47"/>
    </row>
    <row r="29" spans="1:10" ht="56.5" customHeight="1" outlineLevel="2">
      <c r="A29" s="5"/>
      <c r="B29" s="28"/>
      <c r="C29" s="28"/>
      <c r="D29" s="42">
        <v>16</v>
      </c>
      <c r="E29" s="43" t="s">
        <v>64</v>
      </c>
      <c r="F29" s="50">
        <v>121</v>
      </c>
      <c r="G29" s="45" t="s">
        <v>0</v>
      </c>
      <c r="H29" s="131">
        <v>0</v>
      </c>
      <c r="I29" s="51">
        <f>F29*H29</f>
        <v>0</v>
      </c>
      <c r="J29" s="47"/>
    </row>
    <row r="30" spans="1:10" ht="70.5" customHeight="1" outlineLevel="2">
      <c r="A30" s="5"/>
      <c r="B30" s="28"/>
      <c r="C30" s="28"/>
      <c r="D30" s="42">
        <v>17</v>
      </c>
      <c r="E30" s="43" t="s">
        <v>65</v>
      </c>
      <c r="F30" s="50">
        <v>121</v>
      </c>
      <c r="G30" s="45" t="s">
        <v>0</v>
      </c>
      <c r="H30" s="131">
        <v>0</v>
      </c>
      <c r="I30" s="51">
        <f t="shared" ref="I30:I32" si="5">H30*F30</f>
        <v>0</v>
      </c>
      <c r="J30" s="47"/>
    </row>
    <row r="31" spans="1:10" ht="62" customHeight="1" outlineLevel="2">
      <c r="A31" s="5"/>
      <c r="B31" s="28"/>
      <c r="C31" s="28"/>
      <c r="D31" s="42">
        <v>18</v>
      </c>
      <c r="E31" s="43" t="s">
        <v>66</v>
      </c>
      <c r="F31" s="50">
        <v>121</v>
      </c>
      <c r="G31" s="45" t="s">
        <v>0</v>
      </c>
      <c r="H31" s="131">
        <v>0</v>
      </c>
      <c r="I31" s="51">
        <f t="shared" si="5"/>
        <v>0</v>
      </c>
      <c r="J31" s="47"/>
    </row>
    <row r="32" spans="1:10" ht="25" outlineLevel="2">
      <c r="A32" s="5"/>
      <c r="B32" s="28"/>
      <c r="C32" s="28"/>
      <c r="D32" s="42">
        <v>19</v>
      </c>
      <c r="E32" s="49" t="s">
        <v>67</v>
      </c>
      <c r="F32" s="50">
        <v>104</v>
      </c>
      <c r="G32" s="45" t="s">
        <v>24</v>
      </c>
      <c r="H32" s="131">
        <v>0</v>
      </c>
      <c r="I32" s="51">
        <f t="shared" si="5"/>
        <v>0</v>
      </c>
      <c r="J32" s="47"/>
    </row>
    <row r="33" spans="1:10" ht="25" outlineLevel="2">
      <c r="A33" s="5"/>
      <c r="B33" s="28"/>
      <c r="C33" s="28"/>
      <c r="D33" s="42">
        <v>20</v>
      </c>
      <c r="E33" s="49" t="s">
        <v>68</v>
      </c>
      <c r="F33" s="50">
        <v>4</v>
      </c>
      <c r="G33" s="45" t="s">
        <v>56</v>
      </c>
      <c r="H33" s="131">
        <v>0</v>
      </c>
      <c r="I33" s="51">
        <f t="shared" ref="I33" si="6">F33*H33</f>
        <v>0</v>
      </c>
      <c r="J33" s="47"/>
    </row>
    <row r="34" spans="1:10" ht="50.15" customHeight="1" outlineLevel="2">
      <c r="A34" s="5"/>
      <c r="B34" s="28"/>
      <c r="C34" s="28"/>
      <c r="D34" s="42">
        <v>21</v>
      </c>
      <c r="E34" s="49" t="s">
        <v>70</v>
      </c>
      <c r="F34" s="50">
        <v>8</v>
      </c>
      <c r="G34" s="45" t="s">
        <v>56</v>
      </c>
      <c r="H34" s="131">
        <v>0</v>
      </c>
      <c r="I34" s="51">
        <f t="shared" ref="I34" si="7">F34*H34</f>
        <v>0</v>
      </c>
      <c r="J34" s="47"/>
    </row>
    <row r="35" spans="1:10" ht="16" customHeight="1" outlineLevel="2">
      <c r="A35" s="5"/>
      <c r="B35" s="28"/>
      <c r="C35" s="28"/>
      <c r="D35" s="52"/>
      <c r="E35" s="158" t="s">
        <v>21</v>
      </c>
      <c r="F35" s="159"/>
      <c r="G35" s="159"/>
      <c r="H35" s="160"/>
      <c r="I35" s="53">
        <f>SUM(I24:I34)</f>
        <v>0</v>
      </c>
      <c r="J35" s="47"/>
    </row>
    <row r="36" spans="1:10" s="1" customFormat="1" ht="10" outlineLevel="3">
      <c r="A36" s="54"/>
      <c r="B36" s="55"/>
      <c r="C36" s="55"/>
      <c r="D36" s="55"/>
      <c r="E36" s="55">
        <f>F21</f>
        <v>0</v>
      </c>
      <c r="F36" s="56">
        <v>1000</v>
      </c>
      <c r="G36" s="57"/>
      <c r="H36" s="55"/>
      <c r="I36" s="55"/>
      <c r="J36" s="55"/>
    </row>
    <row r="37" spans="1:10" ht="13" outlineLevel="1">
      <c r="A37" s="5"/>
      <c r="B37" s="36"/>
      <c r="C37" s="37">
        <v>3</v>
      </c>
      <c r="D37" s="38"/>
      <c r="E37" s="39" t="s">
        <v>22</v>
      </c>
      <c r="F37" s="38"/>
      <c r="G37" s="40"/>
      <c r="H37" s="38"/>
      <c r="I37" s="41">
        <f>I49</f>
        <v>0</v>
      </c>
      <c r="J37" s="28"/>
    </row>
    <row r="38" spans="1:10" ht="13" outlineLevel="2">
      <c r="A38" s="5"/>
      <c r="B38" s="29"/>
      <c r="C38" s="30"/>
      <c r="D38" s="31" t="s">
        <v>18</v>
      </c>
      <c r="E38" s="32"/>
      <c r="F38" s="33"/>
      <c r="G38" s="34"/>
      <c r="H38" s="33"/>
      <c r="I38" s="35"/>
      <c r="J38" s="28"/>
    </row>
    <row r="39" spans="1:10" ht="50" outlineLevel="2">
      <c r="A39" s="5"/>
      <c r="B39" s="28"/>
      <c r="C39" s="28"/>
      <c r="D39" s="48">
        <v>22</v>
      </c>
      <c r="E39" s="49" t="s">
        <v>23</v>
      </c>
      <c r="F39" s="50">
        <v>1</v>
      </c>
      <c r="G39" s="58" t="s">
        <v>20</v>
      </c>
      <c r="H39" s="131">
        <v>0</v>
      </c>
      <c r="I39" s="51">
        <f t="shared" ref="I39:I41" si="8">F39*H39</f>
        <v>0</v>
      </c>
      <c r="J39" s="47"/>
    </row>
    <row r="40" spans="1:10" ht="50" outlineLevel="2">
      <c r="A40" s="5"/>
      <c r="B40" s="28"/>
      <c r="C40" s="28"/>
      <c r="D40" s="48">
        <v>23</v>
      </c>
      <c r="E40" s="49" t="s">
        <v>78</v>
      </c>
      <c r="F40" s="50">
        <v>6388</v>
      </c>
      <c r="G40" s="58" t="s">
        <v>0</v>
      </c>
      <c r="H40" s="131">
        <v>0</v>
      </c>
      <c r="I40" s="51">
        <f>H40*F40</f>
        <v>0</v>
      </c>
      <c r="J40" s="47"/>
    </row>
    <row r="41" spans="1:10" ht="25" outlineLevel="2">
      <c r="A41" s="5"/>
      <c r="B41" s="28"/>
      <c r="C41" s="28"/>
      <c r="D41" s="48">
        <v>24</v>
      </c>
      <c r="E41" s="49" t="s">
        <v>27</v>
      </c>
      <c r="F41" s="50">
        <v>1</v>
      </c>
      <c r="G41" s="58" t="s">
        <v>20</v>
      </c>
      <c r="H41" s="131">
        <v>0</v>
      </c>
      <c r="I41" s="51">
        <f t="shared" si="8"/>
        <v>0</v>
      </c>
      <c r="J41" s="47"/>
    </row>
    <row r="42" spans="1:10" ht="75" outlineLevel="2">
      <c r="A42" s="5"/>
      <c r="B42" s="28"/>
      <c r="C42" s="28"/>
      <c r="D42" s="48">
        <v>25</v>
      </c>
      <c r="E42" s="49" t="s">
        <v>82</v>
      </c>
      <c r="F42" s="50">
        <f>F8</f>
        <v>6388</v>
      </c>
      <c r="G42" s="58" t="s">
        <v>0</v>
      </c>
      <c r="H42" s="131">
        <v>0</v>
      </c>
      <c r="I42" s="51">
        <f>H42*F42</f>
        <v>0</v>
      </c>
      <c r="J42" s="47"/>
    </row>
    <row r="43" spans="1:10" ht="50" outlineLevel="2">
      <c r="A43" s="5"/>
      <c r="B43" s="28"/>
      <c r="C43" s="28"/>
      <c r="D43" s="48">
        <v>26</v>
      </c>
      <c r="E43" s="49" t="s">
        <v>77</v>
      </c>
      <c r="F43" s="50">
        <v>949</v>
      </c>
      <c r="G43" s="58" t="s">
        <v>24</v>
      </c>
      <c r="H43" s="131">
        <v>0</v>
      </c>
      <c r="I43" s="51">
        <f t="shared" ref="I43:I48" si="9">H43*F43</f>
        <v>0</v>
      </c>
      <c r="J43" s="47"/>
    </row>
    <row r="44" spans="1:10" ht="25" outlineLevel="2">
      <c r="A44" s="5"/>
      <c r="B44" s="28"/>
      <c r="C44" s="28"/>
      <c r="D44" s="48">
        <v>27</v>
      </c>
      <c r="E44" s="49" t="s">
        <v>25</v>
      </c>
      <c r="F44" s="50">
        <f>F8</f>
        <v>6388</v>
      </c>
      <c r="G44" s="58" t="s">
        <v>0</v>
      </c>
      <c r="H44" s="131">
        <v>0</v>
      </c>
      <c r="I44" s="51">
        <f t="shared" si="9"/>
        <v>0</v>
      </c>
      <c r="J44" s="47"/>
    </row>
    <row r="45" spans="1:10" ht="68.5" customHeight="1" outlineLevel="2">
      <c r="A45" s="5"/>
      <c r="B45" s="28"/>
      <c r="C45" s="28"/>
      <c r="D45" s="48">
        <v>28</v>
      </c>
      <c r="E45" s="128" t="s">
        <v>79</v>
      </c>
      <c r="F45" s="129">
        <v>0</v>
      </c>
      <c r="G45" s="58" t="s">
        <v>19</v>
      </c>
      <c r="H45" s="131">
        <v>0</v>
      </c>
      <c r="I45" s="51">
        <f t="shared" si="9"/>
        <v>0</v>
      </c>
      <c r="J45" s="47"/>
    </row>
    <row r="46" spans="1:10" ht="44.5" customHeight="1" outlineLevel="2">
      <c r="A46" s="5"/>
      <c r="B46" s="28"/>
      <c r="C46" s="28"/>
      <c r="D46" s="48">
        <v>29</v>
      </c>
      <c r="E46" s="49" t="s">
        <v>80</v>
      </c>
      <c r="F46" s="50">
        <f>F8</f>
        <v>6388</v>
      </c>
      <c r="G46" s="58" t="s">
        <v>0</v>
      </c>
      <c r="H46" s="131">
        <v>0</v>
      </c>
      <c r="I46" s="51">
        <f t="shared" si="9"/>
        <v>0</v>
      </c>
      <c r="J46" s="47"/>
    </row>
    <row r="47" spans="1:10" ht="62.5" outlineLevel="2">
      <c r="A47" s="5"/>
      <c r="B47" s="28"/>
      <c r="C47" s="28"/>
      <c r="D47" s="48">
        <v>30</v>
      </c>
      <c r="E47" s="128" t="s">
        <v>81</v>
      </c>
      <c r="F47" s="129">
        <v>0</v>
      </c>
      <c r="G47" s="58" t="s">
        <v>19</v>
      </c>
      <c r="H47" s="131">
        <v>0</v>
      </c>
      <c r="I47" s="51">
        <f t="shared" si="9"/>
        <v>0</v>
      </c>
      <c r="J47" s="47"/>
    </row>
    <row r="48" spans="1:10" ht="13" outlineLevel="2">
      <c r="A48" s="5"/>
      <c r="B48" s="28"/>
      <c r="C48" s="28"/>
      <c r="D48" s="48">
        <v>31</v>
      </c>
      <c r="E48" s="60" t="s">
        <v>26</v>
      </c>
      <c r="F48" s="50">
        <f>F8</f>
        <v>6388</v>
      </c>
      <c r="G48" s="58" t="s">
        <v>0</v>
      </c>
      <c r="H48" s="131">
        <v>0</v>
      </c>
      <c r="I48" s="51">
        <f t="shared" si="9"/>
        <v>0</v>
      </c>
      <c r="J48" s="47"/>
    </row>
    <row r="49" spans="1:10" ht="13" outlineLevel="2">
      <c r="A49" s="5"/>
      <c r="B49" s="28"/>
      <c r="C49" s="28"/>
      <c r="D49" s="61"/>
      <c r="E49" s="158" t="s">
        <v>21</v>
      </c>
      <c r="F49" s="159"/>
      <c r="G49" s="159"/>
      <c r="H49" s="160"/>
      <c r="I49" s="53">
        <f>SUM(I39:I48)</f>
        <v>0</v>
      </c>
      <c r="J49" s="47"/>
    </row>
    <row r="50" spans="1:10" ht="13" outlineLevel="1">
      <c r="A50" s="5"/>
      <c r="B50" s="36"/>
      <c r="C50" s="37">
        <v>4</v>
      </c>
      <c r="D50" s="38"/>
      <c r="E50" s="39" t="s">
        <v>69</v>
      </c>
      <c r="F50" s="38"/>
      <c r="G50" s="40"/>
      <c r="H50" s="38"/>
      <c r="I50" s="41">
        <f>I58</f>
        <v>0</v>
      </c>
      <c r="J50" s="28"/>
    </row>
    <row r="51" spans="1:10" ht="13" outlineLevel="2">
      <c r="A51" s="5"/>
      <c r="B51" s="29"/>
      <c r="C51" s="30"/>
      <c r="D51" s="31" t="s">
        <v>18</v>
      </c>
      <c r="E51" s="32"/>
      <c r="F51" s="33"/>
      <c r="G51" s="34"/>
      <c r="H51" s="33"/>
      <c r="I51" s="35"/>
      <c r="J51" s="28"/>
    </row>
    <row r="52" spans="1:10" ht="42" customHeight="1" outlineLevel="2">
      <c r="A52" s="5"/>
      <c r="B52" s="28"/>
      <c r="C52" s="28"/>
      <c r="D52" s="59">
        <v>32</v>
      </c>
      <c r="E52" s="62" t="s">
        <v>71</v>
      </c>
      <c r="F52" s="44">
        <v>2</v>
      </c>
      <c r="G52" s="45" t="s">
        <v>56</v>
      </c>
      <c r="H52" s="130">
        <v>0</v>
      </c>
      <c r="I52" s="46">
        <f>F52*H52</f>
        <v>0</v>
      </c>
      <c r="J52" s="47"/>
    </row>
    <row r="53" spans="1:10" ht="30" customHeight="1" outlineLevel="2">
      <c r="A53" s="5"/>
      <c r="B53" s="28"/>
      <c r="C53" s="28"/>
      <c r="D53" s="59">
        <v>33</v>
      </c>
      <c r="E53" s="62" t="s">
        <v>72</v>
      </c>
      <c r="F53" s="44">
        <v>2</v>
      </c>
      <c r="G53" s="45" t="s">
        <v>56</v>
      </c>
      <c r="H53" s="130">
        <v>0</v>
      </c>
      <c r="I53" s="46">
        <f>F53*H53</f>
        <v>0</v>
      </c>
      <c r="J53" s="47"/>
    </row>
    <row r="54" spans="1:10" ht="30.5" customHeight="1" outlineLevel="2">
      <c r="A54" s="5"/>
      <c r="B54" s="28"/>
      <c r="C54" s="28"/>
      <c r="D54" s="59">
        <v>34</v>
      </c>
      <c r="E54" s="62" t="s">
        <v>73</v>
      </c>
      <c r="F54" s="44">
        <v>2</v>
      </c>
      <c r="G54" s="45" t="s">
        <v>56</v>
      </c>
      <c r="H54" s="130">
        <v>0</v>
      </c>
      <c r="I54" s="46">
        <f>F54*H54</f>
        <v>0</v>
      </c>
      <c r="J54" s="47"/>
    </row>
    <row r="55" spans="1:10" ht="37.5" outlineLevel="2">
      <c r="A55" s="5"/>
      <c r="B55" s="28"/>
      <c r="C55" s="28"/>
      <c r="D55" s="59">
        <v>35</v>
      </c>
      <c r="E55" s="62" t="s">
        <v>83</v>
      </c>
      <c r="F55" s="44">
        <v>4</v>
      </c>
      <c r="G55" s="45" t="s">
        <v>20</v>
      </c>
      <c r="H55" s="130">
        <v>0</v>
      </c>
      <c r="I55" s="46">
        <f t="shared" ref="I55:I56" si="10">F55*H55</f>
        <v>0</v>
      </c>
      <c r="J55" s="47"/>
    </row>
    <row r="56" spans="1:10" ht="21.5" customHeight="1" outlineLevel="2">
      <c r="A56" s="5"/>
      <c r="B56" s="28"/>
      <c r="C56" s="28"/>
      <c r="D56" s="59">
        <v>36</v>
      </c>
      <c r="E56" s="62" t="s">
        <v>84</v>
      </c>
      <c r="F56" s="44">
        <v>2</v>
      </c>
      <c r="G56" s="45" t="s">
        <v>20</v>
      </c>
      <c r="H56" s="130">
        <v>0</v>
      </c>
      <c r="I56" s="46">
        <f t="shared" si="10"/>
        <v>0</v>
      </c>
      <c r="J56" s="47"/>
    </row>
    <row r="57" spans="1:10" ht="100" outlineLevel="2">
      <c r="A57" s="5"/>
      <c r="B57" s="28"/>
      <c r="C57" s="28"/>
      <c r="D57" s="59">
        <v>37</v>
      </c>
      <c r="E57" s="62" t="s">
        <v>85</v>
      </c>
      <c r="F57" s="44">
        <v>1</v>
      </c>
      <c r="G57" s="45" t="s">
        <v>20</v>
      </c>
      <c r="H57" s="130">
        <v>0</v>
      </c>
      <c r="I57" s="46">
        <f t="shared" ref="I57" si="11">F57*H57</f>
        <v>0</v>
      </c>
      <c r="J57" s="47"/>
    </row>
    <row r="58" spans="1:10" ht="13">
      <c r="C58" s="55"/>
      <c r="D58" s="61"/>
      <c r="E58" s="158" t="s">
        <v>21</v>
      </c>
      <c r="F58" s="159"/>
      <c r="G58" s="159"/>
      <c r="H58" s="160"/>
      <c r="I58" s="53">
        <f>SUM(I52:I57)</f>
        <v>0</v>
      </c>
    </row>
  </sheetData>
  <mergeCells count="7">
    <mergeCell ref="E58:H58"/>
    <mergeCell ref="E2:I2"/>
    <mergeCell ref="E3:I3"/>
    <mergeCell ref="F4:G4"/>
    <mergeCell ref="E21:H21"/>
    <mergeCell ref="E49:H49"/>
    <mergeCell ref="E35:H3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Souhrn</vt:lpstr>
      <vt:lpstr>Položkový 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Kozák</dc:creator>
  <cp:lastModifiedBy>Daniela Konečná</cp:lastModifiedBy>
  <cp:lastPrinted>2021-07-30T05:32:13Z</cp:lastPrinted>
  <dcterms:created xsi:type="dcterms:W3CDTF">2014-03-04T11:26:56Z</dcterms:created>
  <dcterms:modified xsi:type="dcterms:W3CDTF">2024-04-10T10:41:53Z</dcterms:modified>
</cp:coreProperties>
</file>